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ctrlProps/ctrlProp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3.xml" ContentType="application/vnd.ms-excel.controlproperties+xml"/>
  <Override PartName="/xl/ctrlProps/ctrlProp39.xml" ContentType="application/vnd.ms-excel.controlproperties+xml"/>
  <Override PartName="/xl/ctrlProps/ctrlProp46.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40.xml" ContentType="application/vnd.ms-excel.controlproperties+xml"/>
  <Override PartName="/xl/ctrlProps/ctrlProp49.xml" ContentType="application/vnd.ms-excel.controlproperties+xml"/>
  <Override PartName="/xl/ctrlProps/ctrlProp48.xml" ContentType="application/vnd.ms-excel.controlproperties+xml"/>
  <Override PartName="/docProps/custom.xml" ContentType="application/vnd.openxmlformats-officedocument.custom-properti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4.xml" ContentType="application/vnd.ms-excel.controlproperties+xml"/>
  <Override PartName="/xl/ctrlProps/ctrlProp50.xml" ContentType="application/vnd.ms-excel.controlproperties+xml"/>
  <Override PartName="/xl/ctrlProps/ctrlProp1.xml" ContentType="application/vnd.ms-excel.controlproperties+xml"/>
  <Override PartName="/xl/ctrlProps/ctrlProp47.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autoCompressPictures="0" defaultThemeVersion="124226"/>
  <mc:AlternateContent xmlns:mc="http://schemas.openxmlformats.org/markup-compatibility/2006">
    <mc:Choice Requires="x15">
      <x15ac:absPath xmlns:x15ac="http://schemas.microsoft.com/office/spreadsheetml/2010/11/ac" url="P:\_Publications-SES\Site internet\2020\2020-11-17\"/>
    </mc:Choice>
  </mc:AlternateContent>
  <xr:revisionPtr revIDLastSave="0" documentId="13_ncr:1_{B51EC088-656C-4A2C-BF5E-84D1A44C8548}" xr6:coauthVersionLast="36" xr6:coauthVersionMax="36" xr10:uidLastSave="{00000000-0000-0000-0000-000000000000}"/>
  <bookViews>
    <workbookView xWindow="-120" yWindow="-120" windowWidth="29040" windowHeight="15840" xr2:uid="{00000000-000D-0000-FFFF-FFFF00000000}"/>
  </bookViews>
  <sheets>
    <sheet name="100" sheetId="1" r:id="rId1"/>
    <sheet name="Validation" sheetId="7" state="hidden" r:id="rId2"/>
  </sheets>
  <externalReferences>
    <externalReference r:id="rId3"/>
  </externalReferences>
  <definedNames>
    <definedName name="_10005003">'[1]100'!$J$20</definedName>
    <definedName name="_20001001">'[1]200'!$F$9</definedName>
    <definedName name="_20001002">'[1]200'!$G$9</definedName>
    <definedName name="_20001004">'[1]200'!$J$9</definedName>
    <definedName name="_20001005">'[1]200'!$K$9</definedName>
    <definedName name="_20002001">'[1]200'!$F$11</definedName>
    <definedName name="_20002002">'[1]200'!$G$11</definedName>
    <definedName name="_20002004">'[1]200'!$J$11</definedName>
    <definedName name="_20002005">'[1]200'!$K$11</definedName>
    <definedName name="_20003001">'[1]200'!$F$13</definedName>
    <definedName name="_20003002">'[1]200'!$G$13</definedName>
    <definedName name="_20003004">'[1]200'!$J$13</definedName>
    <definedName name="_20003005">'[1]200'!$K$13</definedName>
    <definedName name="_20004001">'[1]200'!$F$18</definedName>
    <definedName name="_20004002">'[1]200'!$G$18</definedName>
    <definedName name="_20004004">'[1]200'!$J$18</definedName>
    <definedName name="_20004005">'[1]200'!$K$18</definedName>
    <definedName name="_20005001">'[1]200'!$F$20</definedName>
    <definedName name="_20005002">'[1]200'!$G$20</definedName>
    <definedName name="_20005004">'[1]200'!$J$20</definedName>
    <definedName name="_20005005">'[1]200'!$K$20</definedName>
    <definedName name="_20006001">'[1]200'!$F$22</definedName>
    <definedName name="_20006002">'[1]200'!$G$22</definedName>
    <definedName name="_20006004">'[1]200'!$J$22</definedName>
    <definedName name="_20006005">'[1]200'!$K$22</definedName>
    <definedName name="_20007001">'[1]200'!$F$24</definedName>
    <definedName name="_20007002">'[1]200'!$G$24</definedName>
    <definedName name="_20007004">'[1]200'!$J$24</definedName>
    <definedName name="_20007005">'[1]200'!$K$24</definedName>
    <definedName name="_20008001">'[1]200'!$F$26</definedName>
    <definedName name="_20008002">'[1]200'!$G$26</definedName>
    <definedName name="_20008004">'[1]200'!$J$26</definedName>
    <definedName name="_20008005">'[1]200'!$K$26</definedName>
    <definedName name="_Ident020">[1]Identification!$E$15</definedName>
    <definedName name="_L">'100'!$I$2</definedName>
    <definedName name="_VF">Validation!$K$2:$L$5</definedName>
    <definedName name="CharteCAN">[1]Parametres!$B$3</definedName>
    <definedName name="LangueChoisie">[1]Identification!$B$6</definedName>
    <definedName name="LangueFR">[1]Parametres!$A$2</definedName>
    <definedName name="SeuilMinimal">[1]Parametres!$E$2</definedName>
    <definedName name="TauxPrime">[1]Parametres!$D$2</definedName>
    <definedName name="TauxTaxe">[1]Parametres!$F$2</definedName>
    <definedName name="_xlnm.Print_Area" localSheetId="0">'100'!$A$2:$J$199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5" i="7" l="1"/>
  <c r="D55" i="7"/>
  <c r="F55" i="7" s="1"/>
  <c r="C55" i="7"/>
  <c r="B55" i="7"/>
  <c r="E54" i="7"/>
  <c r="D54" i="7"/>
  <c r="F54" i="7" s="1"/>
  <c r="C54" i="7"/>
  <c r="B54" i="7"/>
  <c r="E53" i="7"/>
  <c r="D53" i="7"/>
  <c r="F53" i="7" s="1"/>
  <c r="C53" i="7"/>
  <c r="B53" i="7"/>
  <c r="E52" i="7"/>
  <c r="D52" i="7"/>
  <c r="F52" i="7" s="1"/>
  <c r="C52" i="7"/>
  <c r="B52" i="7"/>
  <c r="E51" i="7"/>
  <c r="D51" i="7"/>
  <c r="F51" i="7" s="1"/>
  <c r="C51" i="7"/>
  <c r="B51" i="7"/>
  <c r="E50" i="7"/>
  <c r="D50" i="7"/>
  <c r="F50" i="7" s="1"/>
  <c r="C50" i="7"/>
  <c r="B50" i="7"/>
  <c r="E49" i="7"/>
  <c r="D49" i="7"/>
  <c r="C49" i="7"/>
  <c r="B49" i="7"/>
  <c r="E48" i="7"/>
  <c r="D48" i="7"/>
  <c r="C48" i="7"/>
  <c r="B48" i="7"/>
  <c r="E47" i="7"/>
  <c r="D47" i="7"/>
  <c r="C47" i="7"/>
  <c r="B47" i="7"/>
  <c r="E46" i="7"/>
  <c r="D46" i="7"/>
  <c r="F46" i="7" s="1"/>
  <c r="C46" i="7"/>
  <c r="B46" i="7"/>
  <c r="E45" i="7"/>
  <c r="D45" i="7"/>
  <c r="F45" i="7" s="1"/>
  <c r="C45" i="7"/>
  <c r="B45" i="7"/>
  <c r="E44" i="7"/>
  <c r="D44" i="7"/>
  <c r="F44" i="7" s="1"/>
  <c r="C44" i="7"/>
  <c r="B44" i="7"/>
  <c r="E43" i="7"/>
  <c r="D43" i="7"/>
  <c r="F43" i="7" s="1"/>
  <c r="C43" i="7"/>
  <c r="B43" i="7"/>
  <c r="E42" i="7"/>
  <c r="D42" i="7"/>
  <c r="F42" i="7" s="1"/>
  <c r="C42" i="7"/>
  <c r="B42" i="7"/>
  <c r="E41" i="7"/>
  <c r="D41" i="7"/>
  <c r="C41" i="7"/>
  <c r="B41" i="7"/>
  <c r="E40" i="7"/>
  <c r="D40" i="7"/>
  <c r="C40" i="7"/>
  <c r="B40" i="7"/>
  <c r="E39" i="7"/>
  <c r="D39" i="7"/>
  <c r="F39" i="7" s="1"/>
  <c r="C39" i="7"/>
  <c r="B39" i="7"/>
  <c r="E38" i="7"/>
  <c r="D38" i="7"/>
  <c r="F38" i="7" s="1"/>
  <c r="C38" i="7"/>
  <c r="B38" i="7"/>
  <c r="E37" i="7"/>
  <c r="D37" i="7"/>
  <c r="F37" i="7" s="1"/>
  <c r="C37" i="7"/>
  <c r="B37" i="7"/>
  <c r="E36" i="7"/>
  <c r="D36" i="7"/>
  <c r="F36" i="7" s="1"/>
  <c r="C36" i="7"/>
  <c r="B36" i="7"/>
  <c r="F35" i="7"/>
  <c r="E35" i="7"/>
  <c r="D35" i="7"/>
  <c r="C35" i="7"/>
  <c r="B35" i="7"/>
  <c r="E34" i="7"/>
  <c r="D34" i="7"/>
  <c r="F34" i="7" s="1"/>
  <c r="C34" i="7"/>
  <c r="B34" i="7"/>
  <c r="E33" i="7"/>
  <c r="F33" i="7" s="1"/>
  <c r="D33" i="7"/>
  <c r="C33" i="7"/>
  <c r="B33" i="7"/>
  <c r="E32" i="7"/>
  <c r="D32" i="7"/>
  <c r="C32" i="7"/>
  <c r="B32" i="7"/>
  <c r="E31" i="7"/>
  <c r="D31" i="7"/>
  <c r="F31" i="7" s="1"/>
  <c r="C31" i="7"/>
  <c r="B31" i="7"/>
  <c r="E30" i="7"/>
  <c r="D30" i="7"/>
  <c r="F30" i="7" s="1"/>
  <c r="C30" i="7"/>
  <c r="B30" i="7"/>
  <c r="E29" i="7"/>
  <c r="D29" i="7"/>
  <c r="F29" i="7" s="1"/>
  <c r="C29" i="7"/>
  <c r="B29" i="7"/>
  <c r="F28" i="7"/>
  <c r="E28" i="7"/>
  <c r="D28" i="7"/>
  <c r="C28" i="7"/>
  <c r="B28" i="7"/>
  <c r="E27" i="7"/>
  <c r="D27" i="7"/>
  <c r="F27" i="7" s="1"/>
  <c r="C27" i="7"/>
  <c r="B27" i="7"/>
  <c r="E26" i="7"/>
  <c r="D26" i="7"/>
  <c r="F26" i="7" s="1"/>
  <c r="C26" i="7"/>
  <c r="B26" i="7"/>
  <c r="E25" i="7"/>
  <c r="D25" i="7"/>
  <c r="C25" i="7"/>
  <c r="B25" i="7"/>
  <c r="E24" i="7"/>
  <c r="D24" i="7"/>
  <c r="C24" i="7"/>
  <c r="B24" i="7"/>
  <c r="E23" i="7"/>
  <c r="D23" i="7"/>
  <c r="F23" i="7" s="1"/>
  <c r="C23" i="7"/>
  <c r="B23" i="7"/>
  <c r="E22" i="7"/>
  <c r="D22" i="7"/>
  <c r="F22" i="7" s="1"/>
  <c r="C22" i="7"/>
  <c r="B22" i="7"/>
  <c r="E21" i="7"/>
  <c r="D21" i="7"/>
  <c r="F21" i="7" s="1"/>
  <c r="C21" i="7"/>
  <c r="B21" i="7"/>
  <c r="E20" i="7"/>
  <c r="F20" i="7" s="1"/>
  <c r="D20" i="7"/>
  <c r="C20" i="7"/>
  <c r="B20" i="7"/>
  <c r="E19" i="7"/>
  <c r="F19" i="7" s="1"/>
  <c r="D19" i="7"/>
  <c r="C19" i="7"/>
  <c r="B19" i="7"/>
  <c r="E18" i="7"/>
  <c r="D18" i="7"/>
  <c r="F18" i="7" s="1"/>
  <c r="C18" i="7"/>
  <c r="B18" i="7"/>
  <c r="E17" i="7"/>
  <c r="D17" i="7"/>
  <c r="C17" i="7"/>
  <c r="B17" i="7"/>
  <c r="E16" i="7"/>
  <c r="D16" i="7"/>
  <c r="C16" i="7"/>
  <c r="B16" i="7"/>
  <c r="E15" i="7"/>
  <c r="D15" i="7"/>
  <c r="F15" i="7" s="1"/>
  <c r="C15" i="7"/>
  <c r="B15" i="7"/>
  <c r="E14" i="7"/>
  <c r="D14" i="7"/>
  <c r="C14" i="7"/>
  <c r="B14" i="7"/>
  <c r="E13" i="7"/>
  <c r="D13" i="7"/>
  <c r="F13" i="7" s="1"/>
  <c r="C13" i="7"/>
  <c r="B13" i="7"/>
  <c r="E12" i="7"/>
  <c r="D12" i="7"/>
  <c r="F12" i="7" s="1"/>
  <c r="C12" i="7"/>
  <c r="B12" i="7"/>
  <c r="E11" i="7"/>
  <c r="D11" i="7"/>
  <c r="F11" i="7" s="1"/>
  <c r="C11" i="7"/>
  <c r="B11" i="7"/>
  <c r="E10" i="7"/>
  <c r="D10" i="7"/>
  <c r="F10" i="7" s="1"/>
  <c r="C10" i="7"/>
  <c r="B10" i="7"/>
  <c r="E9" i="7"/>
  <c r="D9" i="7"/>
  <c r="C9" i="7"/>
  <c r="B9" i="7"/>
  <c r="E8" i="7"/>
  <c r="D8" i="7"/>
  <c r="C8" i="7"/>
  <c r="B8" i="7"/>
  <c r="E7" i="7"/>
  <c r="D7" i="7"/>
  <c r="C7" i="7"/>
  <c r="B7" i="7"/>
  <c r="E6" i="7"/>
  <c r="D6" i="7"/>
  <c r="F6" i="7" s="1"/>
  <c r="C6" i="7"/>
  <c r="B6" i="7"/>
  <c r="E5" i="7"/>
  <c r="D5" i="7"/>
  <c r="F5" i="7" s="1"/>
  <c r="C5" i="7"/>
  <c r="B5" i="7"/>
  <c r="E4" i="7"/>
  <c r="D4" i="7"/>
  <c r="F4" i="7" s="1"/>
  <c r="C4" i="7"/>
  <c r="B4" i="7"/>
  <c r="D3" i="7"/>
  <c r="F3" i="7" s="1"/>
  <c r="C3" i="7"/>
  <c r="B3" i="7"/>
  <c r="E2" i="7"/>
  <c r="D2" i="7"/>
  <c r="C2" i="7"/>
  <c r="B2" i="7"/>
  <c r="B188" i="1"/>
  <c r="C181" i="1"/>
  <c r="J180" i="1"/>
  <c r="C179" i="1"/>
  <c r="J178" i="1"/>
  <c r="C177" i="1"/>
  <c r="J176" i="1"/>
  <c r="C175" i="1"/>
  <c r="J174" i="1"/>
  <c r="C173" i="1"/>
  <c r="J172" i="1"/>
  <c r="C171" i="1"/>
  <c r="J170" i="1"/>
  <c r="C169" i="1"/>
  <c r="J168" i="1"/>
  <c r="C167" i="1"/>
  <c r="J166" i="1"/>
  <c r="C165" i="1"/>
  <c r="J164" i="1"/>
  <c r="C163" i="1"/>
  <c r="J162" i="1"/>
  <c r="C161" i="1"/>
  <c r="J160" i="1"/>
  <c r="C159" i="1"/>
  <c r="J158" i="1"/>
  <c r="C157" i="1"/>
  <c r="J156" i="1"/>
  <c r="C155" i="1"/>
  <c r="G153" i="1"/>
  <c r="B152" i="1"/>
  <c r="J151" i="1"/>
  <c r="C150" i="1"/>
  <c r="J149" i="1"/>
  <c r="C148" i="1"/>
  <c r="J147" i="1"/>
  <c r="C146" i="1"/>
  <c r="G144" i="1"/>
  <c r="B143" i="1"/>
  <c r="J142" i="1"/>
  <c r="C141" i="1"/>
  <c r="J140" i="1"/>
  <c r="C139" i="1"/>
  <c r="J138" i="1"/>
  <c r="C137" i="1"/>
  <c r="J136" i="1"/>
  <c r="C135" i="1"/>
  <c r="J134" i="1"/>
  <c r="C133" i="1"/>
  <c r="J132" i="1"/>
  <c r="C131" i="1"/>
  <c r="J130" i="1"/>
  <c r="C129" i="1"/>
  <c r="J128" i="1"/>
  <c r="C127" i="1"/>
  <c r="J126" i="1"/>
  <c r="C125" i="1"/>
  <c r="J124" i="1"/>
  <c r="C123" i="1"/>
  <c r="J122" i="1"/>
  <c r="C121" i="1"/>
  <c r="J120" i="1"/>
  <c r="C119" i="1"/>
  <c r="J118" i="1"/>
  <c r="C117" i="1"/>
  <c r="J116" i="1"/>
  <c r="C115" i="1"/>
  <c r="J114" i="1"/>
  <c r="C113" i="1"/>
  <c r="J112" i="1"/>
  <c r="C111" i="1"/>
  <c r="J110" i="1"/>
  <c r="C109" i="1"/>
  <c r="J108" i="1"/>
  <c r="C107" i="1"/>
  <c r="J106" i="1"/>
  <c r="C105" i="1"/>
  <c r="G103" i="1"/>
  <c r="B102" i="1"/>
  <c r="B94" i="1"/>
  <c r="J93" i="1"/>
  <c r="C92" i="1"/>
  <c r="J91" i="1"/>
  <c r="C90" i="1"/>
  <c r="J89" i="1"/>
  <c r="C88" i="1"/>
  <c r="J87" i="1"/>
  <c r="C86" i="1"/>
  <c r="J85" i="1"/>
  <c r="C84" i="1"/>
  <c r="G82" i="1"/>
  <c r="B80" i="1"/>
  <c r="J79" i="1"/>
  <c r="C78" i="1"/>
  <c r="J77" i="1"/>
  <c r="C76" i="1"/>
  <c r="J75" i="1"/>
  <c r="C74" i="1"/>
  <c r="J73" i="1"/>
  <c r="C72" i="1"/>
  <c r="J71" i="1"/>
  <c r="C70" i="1"/>
  <c r="J69" i="1"/>
  <c r="C68" i="1"/>
  <c r="J67" i="1"/>
  <c r="C66" i="1"/>
  <c r="J65" i="1"/>
  <c r="C64" i="1"/>
  <c r="G62" i="1"/>
  <c r="B60" i="1"/>
  <c r="C56" i="1"/>
  <c r="C54" i="1"/>
  <c r="C52" i="1"/>
  <c r="G49" i="1"/>
  <c r="B47" i="1"/>
  <c r="C44" i="1"/>
  <c r="C42" i="1"/>
  <c r="B38" i="1"/>
  <c r="B34" i="1"/>
  <c r="B33" i="1"/>
  <c r="H30" i="1"/>
  <c r="C30" i="1"/>
  <c r="H28" i="1"/>
  <c r="C28" i="1"/>
  <c r="H26" i="1"/>
  <c r="C26" i="1"/>
  <c r="I24" i="1"/>
  <c r="D24" i="1"/>
  <c r="B21" i="1"/>
  <c r="C18" i="1"/>
  <c r="C16" i="1"/>
  <c r="B14" i="1"/>
  <c r="B12" i="1"/>
  <c r="B10" i="1"/>
  <c r="B9" i="1"/>
  <c r="B8" i="1"/>
  <c r="J6" i="1"/>
  <c r="J5" i="1"/>
  <c r="J4" i="1"/>
  <c r="F32" i="7" l="1"/>
  <c r="F9" i="7"/>
  <c r="F14" i="7"/>
  <c r="F47" i="7"/>
  <c r="F24" i="7"/>
  <c r="F48" i="7"/>
  <c r="F25" i="7"/>
  <c r="F16" i="7"/>
  <c r="F49" i="7"/>
  <c r="F40" i="7"/>
  <c r="F17" i="7"/>
  <c r="F8" i="7"/>
  <c r="F41" i="7"/>
  <c r="F7" i="7"/>
  <c r="F2" i="7"/>
</calcChain>
</file>

<file path=xl/sharedStrings.xml><?xml version="1.0" encoding="utf-8"?>
<sst xmlns="http://schemas.openxmlformats.org/spreadsheetml/2006/main" count="468" uniqueCount="365">
  <si>
    <t>PROCÉDURE :</t>
  </si>
  <si>
    <t>Nom de l'assureur :</t>
  </si>
  <si>
    <t xml:space="preserve">       </t>
  </si>
  <si>
    <t>Personne responsable :</t>
  </si>
  <si>
    <t>Supérieur immédiat :</t>
  </si>
  <si>
    <t>Nom :</t>
  </si>
  <si>
    <t xml:space="preserve">                                                                                                                                                                                                   </t>
  </si>
  <si>
    <t>Téléphone :</t>
  </si>
  <si>
    <t>Courriel :</t>
  </si>
  <si>
    <t>1.</t>
  </si>
  <si>
    <t>DATE D'ENTRÉE EN VIGUEUR DU MANUEL OU DES MODIFICATIONS DÉPOSÉES :</t>
  </si>
  <si>
    <t>Bref commentaire</t>
  </si>
  <si>
    <t>Nouvelles affaires (NA)</t>
  </si>
  <si>
    <t>Renouvellements (R)</t>
  </si>
  <si>
    <t xml:space="preserve">             </t>
  </si>
  <si>
    <t>3.</t>
  </si>
  <si>
    <t>CATÉGORIES DE VÉHICULES VISÉES PAR LES MODIFICATIONS DES TAUX OU AUTRES :</t>
  </si>
  <si>
    <t xml:space="preserve">           </t>
  </si>
  <si>
    <t>Brève description</t>
  </si>
  <si>
    <t>Motocyclettes / Cyclomoteurs</t>
  </si>
  <si>
    <t>Motoneiges</t>
  </si>
  <si>
    <t>Tout terrain (VTT)</t>
  </si>
  <si>
    <t>Camions interurbains</t>
  </si>
  <si>
    <t xml:space="preserve">Autres </t>
  </si>
  <si>
    <t>4.</t>
  </si>
  <si>
    <t xml:space="preserve">Autres :                                              </t>
  </si>
  <si>
    <t>5.</t>
  </si>
  <si>
    <t>6.</t>
  </si>
  <si>
    <t>CRITÈRES SPÉCIFIQUES :</t>
  </si>
  <si>
    <t xml:space="preserve">                                                                         </t>
  </si>
  <si>
    <t>Groupes de véhicules :</t>
  </si>
  <si>
    <t>Franchises – Chapitre B</t>
  </si>
  <si>
    <t>Limites – Chapitre A</t>
  </si>
  <si>
    <t>Table de taux :</t>
  </si>
  <si>
    <t>Méthode de calcul</t>
  </si>
  <si>
    <t>Table de résiliation</t>
  </si>
  <si>
    <t>Table des matières</t>
  </si>
  <si>
    <t>Risques prohibés :</t>
  </si>
  <si>
    <t>Territoires / Municipalités</t>
  </si>
  <si>
    <t>7.</t>
  </si>
  <si>
    <t>Accidents non responsables</t>
  </si>
  <si>
    <t>Accidents responsables</t>
  </si>
  <si>
    <t>Autres sinistres</t>
  </si>
  <si>
    <t>Condamnations / Expérience d'infractions</t>
  </si>
  <si>
    <t>Conducteur occasionnel</t>
  </si>
  <si>
    <t>État civil</t>
  </si>
  <si>
    <t>Sexe</t>
  </si>
  <si>
    <t>Utilisation du véhicule</t>
  </si>
  <si>
    <t>Utilisation hors Québec</t>
  </si>
  <si>
    <t>Autres (préciser) :</t>
  </si>
  <si>
    <t>8.</t>
  </si>
  <si>
    <t>Antivol / Repérage</t>
  </si>
  <si>
    <t>Apprenti conducteur</t>
  </si>
  <si>
    <t>Étudiant</t>
  </si>
  <si>
    <t>Féminin</t>
  </si>
  <si>
    <t>Fidélité / Renouvellement</t>
  </si>
  <si>
    <t>Hybride</t>
  </si>
  <si>
    <t>Pluralité de véhicules</t>
  </si>
  <si>
    <t>Profession / Occupation / Retraité</t>
  </si>
  <si>
    <t>Propriétaire / Locataire</t>
  </si>
  <si>
    <t>Rabais de groupe</t>
  </si>
  <si>
    <t xml:space="preserve">Rabais sans sinistre </t>
  </si>
  <si>
    <t>SOMMAIRE DES MODIFICATIONS DÉPOSÉES</t>
  </si>
  <si>
    <t>Manuel de tarification automobile au Québec</t>
  </si>
  <si>
    <t xml:space="preserve"> 2.</t>
  </si>
  <si>
    <t xml:space="preserve">Ce document est disponible sur le site Web de l'Autorité à :   </t>
  </si>
  <si>
    <t>Le sommaire des modifications ne sera jamais disponible pour la consultation publique des manuels de tarification automobile et ne sera utilisé qu'aux fins de traitement et d'analyse internes.</t>
  </si>
  <si>
    <t>F.A.Q.</t>
  </si>
  <si>
    <t>NORMES DE SOUSCRIPTION:</t>
  </si>
  <si>
    <t xml:space="preserve">FORMULAIRES D'ASSURANCE AUTOMOBILE </t>
  </si>
  <si>
    <t>Pointage de crédit :</t>
  </si>
  <si>
    <t xml:space="preserve">Type Permis de conduire </t>
  </si>
  <si>
    <t>Véhicules utilitaires</t>
  </si>
  <si>
    <t>Voiture de tourisme</t>
  </si>
  <si>
    <t>Télématique</t>
  </si>
  <si>
    <t>Remplir les sections ci-après et identifier les critères modifiés, les catégories visées, s'il y a lieu, la page ou la section de votre manuel, et expliquer brièvement la nature du changement (norme, prime, condition d'admissibilité, %, etc.). Dans le cas d'une nouveauté ou d'un retrait, veuillez le mentionner.</t>
  </si>
  <si>
    <t>Âge</t>
  </si>
  <si>
    <t xml:space="preserve">Expérience de conduite </t>
  </si>
  <si>
    <t>RABAIS ET PROGRAMMES :</t>
  </si>
  <si>
    <t>COMMENTAIRES ADDITIONNELS :</t>
  </si>
  <si>
    <t>Version octobre 2019</t>
  </si>
  <si>
    <t>https://lautorite.qc.ca/professionnels/assureurs/assurance-automobile/manuel-de-tarification-automobile/</t>
  </si>
  <si>
    <t>Date</t>
  </si>
  <si>
    <t>020</t>
  </si>
  <si>
    <t>025</t>
  </si>
  <si>
    <t>IMPACT DES MODIFICATIONS APPORTÉES (Indiquer l'impact moyen (%) sur vos tarifs pour l'ensemble de vos affaires en automobile):</t>
  </si>
  <si>
    <t>HAUSSE moyenne des tarifs de</t>
  </si>
  <si>
    <t>BAISSE moyenne des tarifs de</t>
  </si>
  <si>
    <t>VARIATION moyenne des tarifs de</t>
  </si>
  <si>
    <t>Véhicules récréatifs (caravanes, autocaravanes, roulottes)</t>
  </si>
  <si>
    <t>F.P.Q. No 5  (assurance de remplacement)</t>
  </si>
  <si>
    <t>TAUX DE BASE (Identifier la ou les garanties visées par les changements à la tarification et expliquer brièvement la nature du changement) :</t>
  </si>
  <si>
    <t>Kilomètre (faible km ou km annuel)</t>
  </si>
  <si>
    <t>Pluralité de contrats (auto/habitation)</t>
  </si>
  <si>
    <t>SUMMARY OF FILED AMENDMENTS</t>
  </si>
  <si>
    <t>Québec automobile insurance rate manual</t>
  </si>
  <si>
    <t>Version October 2019</t>
  </si>
  <si>
    <t>Under section 182 of the Automobile Insurance Act, CQLR, c. A-25 (the «Act»), the Autorité des marchés financiers (AMF) must analyze the rate manuals filed with it.  To simplify this process and for file follow-up, please complete this summary to justify the amendments to you manual pursuant to sections 180 to 183 of the Act.  Attach it to the paper copy to be filed with the AMF under section 180 of the Act.</t>
  </si>
  <si>
    <t xml:space="preserve">This document is available on the AMF website at </t>
  </si>
  <si>
    <t xml:space="preserve"> http://www.lautorite.qc.ca/en/automobile-rate-manual.html</t>
  </si>
  <si>
    <t>This summary will not be available to the public consulting the manuals.  It will be used only for internal processing and analysis.</t>
  </si>
  <si>
    <t>PROCEDURE :</t>
  </si>
  <si>
    <t>Complete the following sections and identify the criteria amended as well as any categories affected, along with the related page or section of your manual.  Briefly explain the nature of the amendment (standard, premium, eligibility condition, %, etc.) and specify whether information has been added or withdrawn.</t>
  </si>
  <si>
    <t>Name of insurer :</t>
  </si>
  <si>
    <t>Person in charge :</t>
  </si>
  <si>
    <t>Supervisor :</t>
  </si>
  <si>
    <t>Name :</t>
  </si>
  <si>
    <t>Telephone :</t>
  </si>
  <si>
    <t>E-mail:</t>
  </si>
  <si>
    <t>EFFECTIVE DATE OF MANUAL OF FILED AMENDMENTS :</t>
  </si>
  <si>
    <t>Briefly comment</t>
  </si>
  <si>
    <t>New business (NB)</t>
  </si>
  <si>
    <t>Renewals (R)</t>
  </si>
  <si>
    <t>IMPACT OF AMENDMENTS (Indicate the average impact (%) on rates for all your automobile business):</t>
  </si>
  <si>
    <t xml:space="preserve">Average rate INCREASE of </t>
  </si>
  <si>
    <t>Average rate DECREASE of</t>
  </si>
  <si>
    <t xml:space="preserve">Average rate VARIATION of </t>
  </si>
  <si>
    <t>CATEGORY OF VEHICULE AFFECTED BY RATE OR OTHER AMENDMENTS :</t>
  </si>
  <si>
    <t>Briefly describe</t>
  </si>
  <si>
    <t>Private passenger vehicles</t>
  </si>
  <si>
    <t>Motorcycles / Mopeds</t>
  </si>
  <si>
    <t>Snowmobiles</t>
  </si>
  <si>
    <t>All terrain vehicles (ATV)</t>
  </si>
  <si>
    <t>Recreational vehicles (trailers, motorhomes, Fifth wheels)</t>
  </si>
  <si>
    <t>Commercial vehicles</t>
  </si>
  <si>
    <t>Interurban trucks</t>
  </si>
  <si>
    <t>Others (specify)</t>
  </si>
  <si>
    <t xml:space="preserve">AUTOMOBILE INSURANCE FORMS (Q.P.F. ET Q.E.F.): </t>
  </si>
  <si>
    <t>Limits – Section A</t>
  </si>
  <si>
    <t>Deductible – Section B</t>
  </si>
  <si>
    <t>Q.P.F. No 5  (replacement insurance)</t>
  </si>
  <si>
    <t>Q.E.F.</t>
  </si>
  <si>
    <t xml:space="preserve">Others (specify)                                             </t>
  </si>
  <si>
    <t>BASIC RATE (Indicate any guarantees affected by rate changes and briefly explain the nature of the change) :</t>
  </si>
  <si>
    <t>NORMS :</t>
  </si>
  <si>
    <t>Territories / Municipalities</t>
  </si>
  <si>
    <t>Vehicles groups</t>
  </si>
  <si>
    <t>Rate table</t>
  </si>
  <si>
    <t>Prohibited risks</t>
  </si>
  <si>
    <t>Credit scoring</t>
  </si>
  <si>
    <t>Gender</t>
  </si>
  <si>
    <t>No-fault accidents</t>
  </si>
  <si>
    <t>At-fault accidents</t>
  </si>
  <si>
    <t>Other claims</t>
  </si>
  <si>
    <t>Age</t>
  </si>
  <si>
    <t>Offences / Convictions</t>
  </si>
  <si>
    <t>Occasional driver</t>
  </si>
  <si>
    <t>Civil status</t>
  </si>
  <si>
    <t>Driving record (number of years)</t>
  </si>
  <si>
    <t>Driving licence</t>
  </si>
  <si>
    <t>Telematic</t>
  </si>
  <si>
    <t>Use of vehicle</t>
  </si>
  <si>
    <t>Use outside Québec</t>
  </si>
  <si>
    <t>Other (specify)</t>
  </si>
  <si>
    <t>OTHER CRITERIA:</t>
  </si>
  <si>
    <t>Calculation method</t>
  </si>
  <si>
    <t>Table of contents</t>
  </si>
  <si>
    <t>Cancelation table</t>
  </si>
  <si>
    <t>DISCOUNT AND PROGRAMS:</t>
  </si>
  <si>
    <t>Anti-theft / Tracking</t>
  </si>
  <si>
    <t>Learner</t>
  </si>
  <si>
    <t>Student</t>
  </si>
  <si>
    <t>Female</t>
  </si>
  <si>
    <t>Loyalty / Renewal</t>
  </si>
  <si>
    <t>Hybrid</t>
  </si>
  <si>
    <t>Kilometer (low km or annual km)</t>
  </si>
  <si>
    <t>Double contrat (car / home)</t>
  </si>
  <si>
    <t>Multi-vehicle</t>
  </si>
  <si>
    <t>Profession / Occupation / Retired</t>
  </si>
  <si>
    <t>Vehicle owner</t>
  </si>
  <si>
    <t>Group discount</t>
  </si>
  <si>
    <t>No claims discount</t>
  </si>
  <si>
    <t>ADDITIONAL COMMENTS:</t>
  </si>
  <si>
    <t>Français</t>
  </si>
  <si>
    <t>English</t>
  </si>
  <si>
    <t>(01)</t>
  </si>
  <si>
    <t>(02)</t>
  </si>
  <si>
    <t>%</t>
  </si>
  <si>
    <t>110</t>
  </si>
  <si>
    <t>210</t>
  </si>
  <si>
    <t>310</t>
  </si>
  <si>
    <t>320</t>
  </si>
  <si>
    <t>330</t>
  </si>
  <si>
    <t>340</t>
  </si>
  <si>
    <t>410</t>
  </si>
  <si>
    <t>420</t>
  </si>
  <si>
    <t>610</t>
  </si>
  <si>
    <t>620</t>
  </si>
  <si>
    <t>630</t>
  </si>
  <si>
    <t>640</t>
  </si>
  <si>
    <t>650</t>
  </si>
  <si>
    <t>660</t>
  </si>
  <si>
    <t>670</t>
  </si>
  <si>
    <t>680</t>
  </si>
  <si>
    <t>690</t>
  </si>
  <si>
    <t>710</t>
  </si>
  <si>
    <t>605</t>
  </si>
  <si>
    <t>615</t>
  </si>
  <si>
    <t>625</t>
  </si>
  <si>
    <t>635</t>
  </si>
  <si>
    <t>645</t>
  </si>
  <si>
    <t>655</t>
  </si>
  <si>
    <t>665</t>
  </si>
  <si>
    <t>675</t>
  </si>
  <si>
    <t>685</t>
  </si>
  <si>
    <t>695</t>
  </si>
  <si>
    <t>805</t>
  </si>
  <si>
    <t>810</t>
  </si>
  <si>
    <t>815</t>
  </si>
  <si>
    <t>820</t>
  </si>
  <si>
    <t>825</t>
  </si>
  <si>
    <t>830</t>
  </si>
  <si>
    <t>835</t>
  </si>
  <si>
    <t>840</t>
  </si>
  <si>
    <t>845</t>
  </si>
  <si>
    <t>850</t>
  </si>
  <si>
    <t>855</t>
  </si>
  <si>
    <t>860</t>
  </si>
  <si>
    <t>865</t>
  </si>
  <si>
    <t>870</t>
  </si>
  <si>
    <t>005</t>
  </si>
  <si>
    <t>015</t>
  </si>
  <si>
    <t>105</t>
  </si>
  <si>
    <t>205</t>
  </si>
  <si>
    <t>215</t>
  </si>
  <si>
    <t>305</t>
  </si>
  <si>
    <t>315</t>
  </si>
  <si>
    <t>325</t>
  </si>
  <si>
    <t>335</t>
  </si>
  <si>
    <t>405</t>
  </si>
  <si>
    <t>415</t>
  </si>
  <si>
    <t>425</t>
  </si>
  <si>
    <t>505</t>
  </si>
  <si>
    <t>705</t>
  </si>
  <si>
    <t>715</t>
  </si>
  <si>
    <t>905</t>
  </si>
  <si>
    <t>LANGUE / LANGUAGE</t>
  </si>
  <si>
    <t>R #</t>
  </si>
  <si>
    <t>Description de la règle / Rule description</t>
  </si>
  <si>
    <t>Message E</t>
  </si>
  <si>
    <t>Valeur obtenue du côté gauche de la formule / Left side equation value</t>
  </si>
  <si>
    <t>Valeur obtenue du côté droite de la formule / Right side equation value</t>
  </si>
  <si>
    <t>Résultat / Result</t>
  </si>
  <si>
    <t>A (Avertissement / Alert) - 
E (Erreur / Error)</t>
  </si>
  <si>
    <t>Message F</t>
  </si>
  <si>
    <t>001</t>
  </si>
  <si>
    <t>E</t>
  </si>
  <si>
    <t>002</t>
  </si>
  <si>
    <t>Le nom de l'institution est obligatoire (005)</t>
  </si>
  <si>
    <t>The name of the institution is mandatory (005)</t>
  </si>
  <si>
    <t>Réponse conditionnelle manquante (305)</t>
  </si>
  <si>
    <t>Missing conditional answer (305)</t>
  </si>
  <si>
    <t>Réponse conditionnelle manquante (310)</t>
  </si>
  <si>
    <t>Missing conditional answer (310)</t>
  </si>
  <si>
    <t>Réponse conditionnelle manquante (315)</t>
  </si>
  <si>
    <t>Missing conditional answer (315)</t>
  </si>
  <si>
    <t>Réponse conditionnelle manquante (320)</t>
  </si>
  <si>
    <t>Missing conditional answer (320)</t>
  </si>
  <si>
    <t>Réponse conditionnelle manquante (325)</t>
  </si>
  <si>
    <t>Missing conditional answer (325)</t>
  </si>
  <si>
    <t>Réponse conditionnelle manquante (330)</t>
  </si>
  <si>
    <t>Missing conditional answer (330)</t>
  </si>
  <si>
    <t>Réponse conditionnelle manquante (335)</t>
  </si>
  <si>
    <t>Missing conditional answer (335)</t>
  </si>
  <si>
    <t>Réponse conditionnelle manquante (340)</t>
  </si>
  <si>
    <t>Missing conditional answer (340)</t>
  </si>
  <si>
    <t>Réponse conditionnelle manquante (405)</t>
  </si>
  <si>
    <t>Missing conditional answer (405)</t>
  </si>
  <si>
    <t>Réponse conditionnelle manquante (410)</t>
  </si>
  <si>
    <t>Missing conditional answer (410)</t>
  </si>
  <si>
    <t>Réponse conditionnelle manquante (415)</t>
  </si>
  <si>
    <t>Missing conditional answer (415)</t>
  </si>
  <si>
    <t>Réponse conditionnelle manquante (420)</t>
  </si>
  <si>
    <t>Missing conditional answer (420)</t>
  </si>
  <si>
    <t>Réponse conditionnelle manquante (425)</t>
  </si>
  <si>
    <t>Missing conditional answer (425)</t>
  </si>
  <si>
    <t>Réponse conditionnelle manquante (605)</t>
  </si>
  <si>
    <t>Missing conditional answer (605)</t>
  </si>
  <si>
    <t>Réponse conditionnelle manquante (610)</t>
  </si>
  <si>
    <t>Missing conditional answer (610)</t>
  </si>
  <si>
    <t>Réponse conditionnelle manquante (615)</t>
  </si>
  <si>
    <t>Missing conditional answer (615)</t>
  </si>
  <si>
    <t>Réponse conditionnelle manquante (620)</t>
  </si>
  <si>
    <t>Missing conditional answer (620)</t>
  </si>
  <si>
    <t>Réponse conditionnelle manquante (625)</t>
  </si>
  <si>
    <t>Missing conditional answer (625)</t>
  </si>
  <si>
    <t>Réponse conditionnelle manquante (630)</t>
  </si>
  <si>
    <t>Missing conditional answer (630)</t>
  </si>
  <si>
    <t>Réponse conditionnelle manquante (635)</t>
  </si>
  <si>
    <t>Missing conditional answer (635)</t>
  </si>
  <si>
    <t>Réponse conditionnelle manquante (640)</t>
  </si>
  <si>
    <t>Missing conditional answer (640)</t>
  </si>
  <si>
    <t>Réponse conditionnelle manquante (645)</t>
  </si>
  <si>
    <t>Missing conditional answer (645)</t>
  </si>
  <si>
    <t>Réponse conditionnelle manquante (650)</t>
  </si>
  <si>
    <t>Missing conditional answer (650)</t>
  </si>
  <si>
    <t>Réponse conditionnelle manquante (655)</t>
  </si>
  <si>
    <t>Missing conditional answer (655)</t>
  </si>
  <si>
    <t>Réponse conditionnelle manquante (660)</t>
  </si>
  <si>
    <t>Missing conditional answer (660)</t>
  </si>
  <si>
    <t>Réponse conditionnelle manquante (665)</t>
  </si>
  <si>
    <t>Missing conditional answer (665)</t>
  </si>
  <si>
    <t>Réponse conditionnelle manquante (670)</t>
  </si>
  <si>
    <t>Missing conditional answer (670)</t>
  </si>
  <si>
    <t>Réponse conditionnelle manquante (675)</t>
  </si>
  <si>
    <t>Missing conditional answer (675)</t>
  </si>
  <si>
    <t>Réponse conditionnelle manquante (680)</t>
  </si>
  <si>
    <t>Missing conditional answer (680)</t>
  </si>
  <si>
    <t>Réponse conditionnelle manquante (685)</t>
  </si>
  <si>
    <t>Missing conditional answer (685)</t>
  </si>
  <si>
    <t>Réponse conditionnelle manquante (690)</t>
  </si>
  <si>
    <t>Missing conditional answer (690)</t>
  </si>
  <si>
    <t>Réponse conditionnelle manquante (695)</t>
  </si>
  <si>
    <t>Missing conditional answer (695)</t>
  </si>
  <si>
    <t>Réponse conditionnelle manquante (705)</t>
  </si>
  <si>
    <t>Missing conditional answer (705)</t>
  </si>
  <si>
    <t>Réponse conditionnelle manquante (710)</t>
  </si>
  <si>
    <t>Missing conditional answer (710)</t>
  </si>
  <si>
    <t>Réponse conditionnelle manquante (715)</t>
  </si>
  <si>
    <t>Missing conditional answer (715)</t>
  </si>
  <si>
    <t>Réponse conditionnelle manquante (805)</t>
  </si>
  <si>
    <t>Missing conditional answer (805)</t>
  </si>
  <si>
    <t>Réponse conditionnelle manquante (810)</t>
  </si>
  <si>
    <t>Missing conditional answer (810)</t>
  </si>
  <si>
    <t>Réponse conditionnelle manquante (815)</t>
  </si>
  <si>
    <t>Missing conditional answer (815)</t>
  </si>
  <si>
    <t>Réponse conditionnelle manquante (820)</t>
  </si>
  <si>
    <t>Missing conditional answer (820)</t>
  </si>
  <si>
    <t>Réponse conditionnelle manquante (825)</t>
  </si>
  <si>
    <t>Missing conditional answer (825)</t>
  </si>
  <si>
    <t>Réponse conditionnelle manquante (830)</t>
  </si>
  <si>
    <t>Missing conditional answer (830)</t>
  </si>
  <si>
    <t>Réponse conditionnelle manquante (835)</t>
  </si>
  <si>
    <t>Missing conditional answer (835)</t>
  </si>
  <si>
    <t>Réponse conditionnelle manquante (840)</t>
  </si>
  <si>
    <t>Missing conditional answer (840)</t>
  </si>
  <si>
    <t>Réponse conditionnelle manquante (845)</t>
  </si>
  <si>
    <t>Missing conditional answer (845)</t>
  </si>
  <si>
    <t>Réponse conditionnelle manquante (850)</t>
  </si>
  <si>
    <t>Missing conditional answer (850)</t>
  </si>
  <si>
    <t>Réponse conditionnelle manquante (855)</t>
  </si>
  <si>
    <t>Missing conditional answer (855)</t>
  </si>
  <si>
    <t>Réponse conditionnelle manquante (860)</t>
  </si>
  <si>
    <t>Missing conditional answer (860)</t>
  </si>
  <si>
    <t>Réponse conditionnelle manquante (865)</t>
  </si>
  <si>
    <t>Missing conditional answer (865)</t>
  </si>
  <si>
    <t>Mandatory answer (015)</t>
  </si>
  <si>
    <t>Mandatory answer (020)</t>
  </si>
  <si>
    <t>Mandatory answer (025)</t>
  </si>
  <si>
    <t>Mandatory answer (105)</t>
  </si>
  <si>
    <t>Une réponse est attendue (015)</t>
  </si>
  <si>
    <t>Une réponse est attendue (020)</t>
  </si>
  <si>
    <t>Une réponse est attendue (025)</t>
  </si>
  <si>
    <t>Une réponse est attendue (105)</t>
  </si>
  <si>
    <t>L’article 182 de la Loi sur l'assurance automobile (RLRQ, c. A-25) stipule que l’Autorité des marchés financiers (l’« Autorité ») doit effectuer une analyse des manuels de tarifs auprès d’elle. Aux fins de notre analyse et pour assurer le suivi de nos dossiers, veuillez remplir ce sommaire afin de justifier, conformément à l’article 181 de cette loi, les modifications qui ont été faites à votre manuel électronique qui doit être déposé auprès de l’Autorité en vertu de l'article 180.</t>
  </si>
  <si>
    <r>
      <t>Nous ne produisons pas de manuel de tarifs en assurance automobile. (Veuillez compléter uniquement les sections "</t>
    </r>
    <r>
      <rPr>
        <b/>
        <sz val="10"/>
        <color theme="1"/>
        <rFont val="Arial"/>
        <family val="2"/>
      </rPr>
      <t>Nom de l’assureur</t>
    </r>
    <r>
      <rPr>
        <sz val="10"/>
        <color theme="1"/>
        <rFont val="Arial"/>
        <family val="2"/>
      </rPr>
      <t>" et "</t>
    </r>
    <r>
      <rPr>
        <b/>
        <sz val="10"/>
        <color theme="1"/>
        <rFont val="Arial"/>
        <family val="2"/>
      </rPr>
      <t>Personne responsable</t>
    </r>
    <r>
      <rPr>
        <sz val="10"/>
        <color theme="1"/>
        <rFont val="Arial"/>
        <family val="2"/>
      </rPr>
      <t>")</t>
    </r>
  </si>
  <si>
    <t>We produce a automobile insurance rate manual. (Please complete sections 1 to 9)</t>
  </si>
  <si>
    <t>Nous produisons un manuel de tarifs en assurance automobile. (Veuillez compléter les sections 1 à 9)</t>
  </si>
  <si>
    <t>We do not produce a automobile insurance rate manual. (Please complete only the "Name of insurer" and "Person in charge" sections)</t>
  </si>
  <si>
    <t>Une réponse est attendue (001 ou 002)</t>
  </si>
  <si>
    <t>Mandatory answer (001 or 002)</t>
  </si>
  <si>
    <t xml:space="preserve">Veuillez choisir entre ces deux (2) options : </t>
  </si>
  <si>
    <t>Please select between these two (2) options:</t>
  </si>
  <si>
    <t>TRUE</t>
  </si>
  <si>
    <t>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</si>
</sst>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s>
  <fonts count="26" x14ac:knownFonts="1">
    <font>
      <sz val="11"/>
      <color theme="1"/>
      <name val="Calibri"/>
      <family val="2"/>
      <scheme val="minor"/>
    </font>
    <font>
      <sz val="10"/>
      <color theme="1"/>
      <name val="Arial"/>
      <family val="2"/>
    </font>
    <font>
      <u/>
      <sz val="11"/>
      <color theme="10"/>
      <name val="Calibri"/>
      <family val="2"/>
    </font>
    <font>
      <b/>
      <sz val="14"/>
      <color rgb="FFFF0000"/>
      <name val="Arial"/>
      <family val="2"/>
    </font>
    <font>
      <sz val="10"/>
      <color theme="1" tint="0.49992370372631001"/>
      <name val="Arial"/>
      <family val="2"/>
    </font>
    <font>
      <sz val="10"/>
      <color theme="0"/>
      <name val="Arial"/>
      <family val="2"/>
    </font>
    <font>
      <b/>
      <sz val="10"/>
      <color theme="1"/>
      <name val="Arial"/>
      <family val="2"/>
    </font>
    <font>
      <b/>
      <sz val="10"/>
      <color rgb="FF000000"/>
      <name val="Arial"/>
      <family val="2"/>
    </font>
    <font>
      <sz val="10"/>
      <color rgb="FF000000"/>
      <name val="Arial"/>
      <family val="2"/>
    </font>
    <font>
      <u/>
      <sz val="10"/>
      <color theme="10"/>
      <name val="Arial"/>
      <family val="2"/>
    </font>
    <font>
      <sz val="10"/>
      <color rgb="FF0000FF"/>
      <name val="Arial"/>
      <family val="2"/>
    </font>
    <font>
      <b/>
      <u/>
      <sz val="10"/>
      <color theme="1"/>
      <name val="Arial"/>
      <family val="2"/>
    </font>
    <font>
      <u/>
      <sz val="10"/>
      <color theme="1"/>
      <name val="Arial"/>
      <family val="2"/>
    </font>
    <font>
      <u/>
      <sz val="10"/>
      <color theme="0"/>
      <name val="Arial"/>
      <family val="2"/>
    </font>
    <font>
      <i/>
      <sz val="10"/>
      <color theme="1"/>
      <name val="Arial"/>
      <family val="2"/>
    </font>
    <font>
      <b/>
      <i/>
      <sz val="10"/>
      <color theme="1"/>
      <name val="Arial"/>
      <family val="2"/>
    </font>
    <font>
      <i/>
      <sz val="10"/>
      <color theme="0"/>
      <name val="Arial"/>
      <family val="2"/>
    </font>
    <font>
      <b/>
      <sz val="12"/>
      <color theme="1"/>
      <name val="Arial"/>
      <family val="2"/>
    </font>
    <font>
      <sz val="10"/>
      <name val="Arial"/>
      <family val="2"/>
    </font>
    <font>
      <b/>
      <sz val="9"/>
      <name val="Calibri"/>
      <family val="2"/>
      <scheme val="minor"/>
    </font>
    <font>
      <b/>
      <sz val="8"/>
      <name val="Calibri"/>
      <family val="2"/>
      <scheme val="minor"/>
    </font>
    <font>
      <b/>
      <sz val="9"/>
      <color theme="1"/>
      <name val="Calibri"/>
      <family val="2"/>
      <scheme val="minor"/>
    </font>
    <font>
      <sz val="9"/>
      <name val="Calibri"/>
      <family val="2"/>
      <scheme val="minor"/>
    </font>
    <font>
      <sz val="8"/>
      <name val="Calibri"/>
      <family val="2"/>
      <scheme val="minor"/>
    </font>
    <font>
      <sz val="9"/>
      <color theme="1"/>
      <name val="Calibri"/>
      <family val="2"/>
      <scheme val="minor"/>
    </font>
    <font>
      <u/>
      <sz val="9"/>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0" tint="-0.24991607409894101"/>
        <bgColor indexed="64"/>
      </patternFill>
    </fill>
    <fill>
      <patternFill patternType="solid">
        <fgColor theme="3" tint="0.79992065187536243"/>
        <bgColor indexed="64"/>
      </patternFill>
    </fill>
    <fill>
      <patternFill patternType="solid">
        <fgColor theme="0" tint="-0.14993743705557422"/>
        <bgColor indexed="64"/>
      </patternFill>
    </fill>
  </fills>
  <borders count="9">
    <border>
      <left/>
      <right/>
      <top/>
      <bottom/>
      <diagonal/>
    </border>
    <border>
      <left style="thin">
        <color theme="1" tint="0.49992370372631001"/>
      </left>
      <right style="thin">
        <color theme="1" tint="0.49992370372631001"/>
      </right>
      <top style="thin">
        <color theme="1" tint="0.49992370372631001"/>
      </top>
      <bottom style="thin">
        <color theme="1" tint="0.4999237037263100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1" tint="0.49992370372631001"/>
      </top>
      <bottom style="thin">
        <color theme="1" tint="0.4999237037263100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protection locked="0"/>
    </xf>
    <xf numFmtId="0" fontId="18" fillId="0" borderId="0"/>
  </cellStyleXfs>
  <cellXfs count="144">
    <xf numFmtId="0" fontId="0" fillId="0" borderId="0" xfId="0"/>
    <xf numFmtId="49" fontId="4" fillId="0" borderId="1"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0" borderId="0" xfId="0" applyFont="1" applyFill="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6" fillId="0" borderId="0" xfId="0" applyFont="1" applyBorder="1" applyAlignment="1">
      <alignment horizontal="left" vertical="center" wrapText="1"/>
    </xf>
    <xf numFmtId="49" fontId="1" fillId="0" borderId="0" xfId="0" applyNumberFormat="1" applyFont="1" applyBorder="1" applyAlignment="1">
      <alignment horizontal="justify" vertical="center" wrapText="1"/>
    </xf>
    <xf numFmtId="0" fontId="1" fillId="0" borderId="0" xfId="0" applyFont="1" applyBorder="1" applyAlignment="1">
      <alignment horizontal="justify" vertical="center" wrapText="1"/>
    </xf>
    <xf numFmtId="0" fontId="11" fillId="0" borderId="0" xfId="0" applyFont="1" applyBorder="1" applyAlignment="1">
      <alignment horizontal="left"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left" vertical="center" wrapText="1"/>
    </xf>
    <xf numFmtId="0" fontId="1" fillId="0" borderId="0" xfId="0" applyFont="1" applyBorder="1" applyAlignment="1">
      <alignment horizontal="left"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49" fontId="6" fillId="0" borderId="0" xfId="0" applyNumberFormat="1" applyFont="1" applyBorder="1" applyAlignment="1">
      <alignment horizontal="left" vertical="center" wrapText="1"/>
    </xf>
    <xf numFmtId="0" fontId="1" fillId="0" borderId="0" xfId="0" applyFont="1" applyBorder="1" applyAlignment="1">
      <alignment horizontal="right" vertical="center" wrapText="1"/>
    </xf>
    <xf numFmtId="0" fontId="6" fillId="0" borderId="0" xfId="0" applyFont="1" applyBorder="1" applyAlignment="1">
      <alignment horizontal="right" vertical="center" wrapText="1"/>
    </xf>
    <xf numFmtId="0" fontId="1" fillId="0" borderId="0" xfId="0" applyFont="1" applyFill="1" applyBorder="1" applyAlignment="1">
      <alignment vertical="center"/>
    </xf>
    <xf numFmtId="49" fontId="1" fillId="0" borderId="0" xfId="0" applyNumberFormat="1" applyFont="1" applyBorder="1" applyAlignment="1">
      <alignment vertical="center"/>
    </xf>
    <xf numFmtId="0" fontId="1" fillId="0" borderId="0" xfId="0" applyFont="1" applyBorder="1" applyAlignment="1">
      <alignment vertical="center" wrapText="1"/>
    </xf>
    <xf numFmtId="49" fontId="1" fillId="0" borderId="0" xfId="0" applyNumberFormat="1" applyFont="1" applyBorder="1" applyAlignment="1">
      <alignment vertical="center" wrapText="1"/>
    </xf>
    <xf numFmtId="0" fontId="16" fillId="2" borderId="0" xfId="0" applyFont="1" applyFill="1" applyBorder="1" applyAlignment="1">
      <alignment horizontal="right" vertical="center" wrapText="1"/>
    </xf>
    <xf numFmtId="0" fontId="16" fillId="0" borderId="0" xfId="0" applyFont="1" applyBorder="1" applyAlignment="1">
      <alignment horizontal="right" vertical="center" wrapText="1"/>
    </xf>
    <xf numFmtId="49" fontId="5" fillId="0" borderId="0" xfId="0" applyNumberFormat="1"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Border="1" applyAlignment="1">
      <alignment horizontal="right" vertical="center"/>
    </xf>
    <xf numFmtId="0" fontId="8" fillId="0" borderId="0" xfId="0" applyFont="1" applyBorder="1" applyAlignment="1">
      <alignment vertical="center"/>
    </xf>
    <xf numFmtId="0" fontId="11" fillId="0" borderId="0" xfId="0" applyFont="1" applyFill="1" applyBorder="1" applyAlignment="1">
      <alignment horizontal="center" vertical="center"/>
    </xf>
    <xf numFmtId="0" fontId="1" fillId="0" borderId="0" xfId="0" applyNumberFormat="1" applyFont="1" applyFill="1" applyBorder="1" applyAlignment="1">
      <alignment vertical="center"/>
    </xf>
    <xf numFmtId="0" fontId="9" fillId="0" borderId="0" xfId="6" applyFont="1" applyBorder="1" applyAlignment="1" applyProtection="1">
      <alignment horizontal="left" vertical="center"/>
    </xf>
    <xf numFmtId="0" fontId="9" fillId="0" borderId="0" xfId="6" applyFont="1" applyBorder="1" applyAlignment="1" applyProtection="1">
      <alignment horizontal="left" vertical="center" wrapText="1"/>
    </xf>
    <xf numFmtId="49" fontId="9" fillId="0" borderId="0" xfId="6" applyNumberFormat="1" applyFont="1" applyBorder="1" applyAlignment="1" applyProtection="1">
      <alignment horizontal="left" vertical="center" wrapText="1"/>
    </xf>
    <xf numFmtId="0" fontId="1" fillId="0" borderId="0" xfId="0" applyFont="1" applyFill="1" applyBorder="1"/>
    <xf numFmtId="49" fontId="1" fillId="0" borderId="0" xfId="0" applyNumberFormat="1" applyFont="1" applyBorder="1" applyAlignment="1">
      <alignment horizontal="left" vertical="center"/>
    </xf>
    <xf numFmtId="0" fontId="11" fillId="3" borderId="0" xfId="0" applyNumberFormat="1"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horizontal="left" vertical="center" wrapText="1"/>
    </xf>
    <xf numFmtId="49" fontId="6" fillId="3" borderId="0" xfId="0" applyNumberFormat="1" applyFont="1" applyFill="1" applyBorder="1" applyAlignment="1">
      <alignment horizontal="left" vertical="center" wrapText="1"/>
    </xf>
    <xf numFmtId="0" fontId="1" fillId="3" borderId="0" xfId="0" applyFont="1" applyFill="1" applyBorder="1" applyAlignment="1">
      <alignment horizontal="justify" vertical="center" wrapText="1"/>
    </xf>
    <xf numFmtId="49" fontId="6" fillId="0" borderId="0" xfId="0" applyNumberFormat="1"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wrapText="1"/>
    </xf>
    <xf numFmtId="49" fontId="4"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0" xfId="0" applyFont="1" applyFill="1" applyBorder="1" applyAlignment="1">
      <alignment vertical="center"/>
    </xf>
    <xf numFmtId="49" fontId="11" fillId="0" borderId="0" xfId="0" applyNumberFormat="1" applyFont="1" applyBorder="1" applyAlignment="1">
      <alignment horizontal="left" vertical="center" wrapText="1"/>
    </xf>
    <xf numFmtId="0" fontId="11" fillId="0" borderId="0" xfId="0" applyFont="1" applyBorder="1" applyAlignment="1">
      <alignment horizontal="left" vertical="center"/>
    </xf>
    <xf numFmtId="0" fontId="12" fillId="0" borderId="0" xfId="0" applyFont="1" applyBorder="1" applyAlignment="1">
      <alignment vertical="center"/>
    </xf>
    <xf numFmtId="0" fontId="13" fillId="0" borderId="0" xfId="0" applyFont="1" applyBorder="1" applyAlignment="1">
      <alignment vertical="center"/>
    </xf>
    <xf numFmtId="49" fontId="14"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49" fontId="14" fillId="0" borderId="0" xfId="0" applyNumberFormat="1" applyFont="1" applyBorder="1" applyAlignment="1">
      <alignment horizontal="left" vertical="center" wrapText="1"/>
    </xf>
    <xf numFmtId="0" fontId="6" fillId="4" borderId="0" xfId="0" applyFont="1" applyFill="1" applyBorder="1" applyAlignment="1">
      <alignment horizontal="center" vertical="center"/>
    </xf>
    <xf numFmtId="0" fontId="4" fillId="0" borderId="0" xfId="0" quotePrefix="1" applyFont="1" applyFill="1" applyBorder="1" applyAlignment="1">
      <alignment horizontal="center" vertical="center" wrapText="1"/>
    </xf>
    <xf numFmtId="0" fontId="1" fillId="0" borderId="0" xfId="0" applyFont="1" applyFill="1" applyBorder="1" applyAlignment="1">
      <alignment vertical="center" wrapText="1"/>
    </xf>
    <xf numFmtId="49"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12" fillId="0" borderId="0" xfId="0" applyFont="1" applyBorder="1" applyAlignment="1">
      <alignment vertical="center" wrapText="1"/>
    </xf>
    <xf numFmtId="0" fontId="6" fillId="0" borderId="0" xfId="0" applyFont="1" applyBorder="1" applyAlignment="1">
      <alignment horizontal="left" vertical="center"/>
    </xf>
    <xf numFmtId="49" fontId="15" fillId="0" borderId="0" xfId="0" applyNumberFormat="1"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4" fillId="0" borderId="0" xfId="0" applyFont="1" applyBorder="1" applyAlignment="1">
      <alignment horizontal="center" vertical="center" wrapText="1"/>
    </xf>
    <xf numFmtId="0" fontId="5" fillId="0" borderId="0" xfId="0" applyFont="1" applyBorder="1" applyAlignment="1" applyProtection="1">
      <alignment vertical="center"/>
      <protection locked="0"/>
    </xf>
    <xf numFmtId="49" fontId="14" fillId="0" borderId="0" xfId="0" applyNumberFormat="1" applyFont="1" applyBorder="1" applyAlignment="1">
      <alignment horizontal="left" vertical="center"/>
    </xf>
    <xf numFmtId="0" fontId="14" fillId="0" borderId="0" xfId="0" applyFont="1" applyBorder="1" applyAlignment="1">
      <alignment horizontal="right" vertical="center" wrapText="1"/>
    </xf>
    <xf numFmtId="0" fontId="12" fillId="0" borderId="0" xfId="0" applyFont="1" applyBorder="1" applyAlignment="1">
      <alignment horizontal="center" vertical="center" wrapText="1"/>
    </xf>
    <xf numFmtId="0" fontId="14" fillId="0" borderId="0" xfId="0" applyFont="1" applyBorder="1" applyAlignment="1">
      <alignment horizontal="right" vertical="center"/>
    </xf>
    <xf numFmtId="49" fontId="14" fillId="0" borderId="0" xfId="0" applyNumberFormat="1" applyFont="1" applyBorder="1" applyAlignment="1">
      <alignment horizontal="right" vertical="center" wrapText="1"/>
    </xf>
    <xf numFmtId="0" fontId="14" fillId="0" borderId="0" xfId="0" applyFont="1" applyBorder="1" applyAlignment="1">
      <alignment horizontal="left" vertical="center"/>
    </xf>
    <xf numFmtId="0" fontId="1" fillId="0" borderId="0" xfId="0" applyFont="1" applyBorder="1" applyAlignment="1">
      <alignment horizontal="right" vertical="center"/>
    </xf>
    <xf numFmtId="0" fontId="12" fillId="0" borderId="0" xfId="0" applyFont="1" applyBorder="1" applyAlignment="1">
      <alignment horizontal="left" vertical="center" wrapText="1"/>
    </xf>
    <xf numFmtId="49" fontId="1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1" fillId="0" borderId="0" xfId="0" applyFont="1" applyBorder="1" applyAlignment="1">
      <alignment horizontal="left" vertical="center" wrapText="1"/>
    </xf>
    <xf numFmtId="0" fontId="1" fillId="0" borderId="0" xfId="0" applyFont="1" applyBorder="1" applyAlignment="1">
      <alignment horizontal="left" vertical="center" wrapText="1"/>
    </xf>
    <xf numFmtId="1" fontId="6" fillId="5" borderId="0" xfId="0" applyNumberFormat="1" applyFont="1" applyFill="1" applyBorder="1" applyAlignment="1" applyProtection="1">
      <alignment horizontal="center" vertical="center" wrapText="1"/>
      <protection locked="0"/>
    </xf>
    <xf numFmtId="14" fontId="1" fillId="5" borderId="0" xfId="0" applyNumberFormat="1" applyFont="1" applyFill="1" applyBorder="1" applyAlignment="1" applyProtection="1">
      <alignment horizontal="center" vertical="center" wrapText="1"/>
      <protection locked="0"/>
    </xf>
    <xf numFmtId="49" fontId="19" fillId="0" borderId="2" xfId="7" applyNumberFormat="1" applyFont="1" applyFill="1" applyBorder="1" applyAlignment="1" applyProtection="1">
      <alignment horizontal="left" vertical="center"/>
      <protection hidden="1"/>
    </xf>
    <xf numFmtId="0" fontId="20" fillId="0" borderId="2" xfId="7" applyFont="1" applyFill="1" applyBorder="1" applyAlignment="1" applyProtection="1">
      <alignment horizontal="left" vertical="center" wrapText="1"/>
      <protection hidden="1"/>
    </xf>
    <xf numFmtId="0" fontId="19" fillId="6" borderId="2" xfId="7" applyFont="1" applyFill="1" applyBorder="1" applyAlignment="1" applyProtection="1">
      <alignment horizontal="center" vertical="center" wrapText="1"/>
      <protection hidden="1"/>
    </xf>
    <xf numFmtId="0" fontId="19" fillId="0" borderId="3" xfId="7" applyFont="1" applyFill="1" applyBorder="1" applyAlignment="1" applyProtection="1">
      <alignment horizontal="center" vertical="center" wrapText="1"/>
      <protection hidden="1"/>
    </xf>
    <xf numFmtId="2" fontId="21" fillId="0" borderId="3" xfId="7" applyNumberFormat="1" applyFont="1" applyFill="1" applyBorder="1" applyAlignment="1" applyProtection="1">
      <alignment horizontal="center" vertical="center" wrapText="1"/>
      <protection hidden="1"/>
    </xf>
    <xf numFmtId="0" fontId="19" fillId="0" borderId="2" xfId="7" applyFont="1" applyBorder="1" applyAlignment="1" applyProtection="1">
      <alignment horizontal="center" vertical="center" wrapText="1"/>
      <protection hidden="1"/>
    </xf>
    <xf numFmtId="0" fontId="22" fillId="0" borderId="0" xfId="7" applyFont="1" applyBorder="1" applyAlignment="1" applyProtection="1">
      <alignment vertical="center"/>
      <protection hidden="1"/>
    </xf>
    <xf numFmtId="49" fontId="22" fillId="0" borderId="0" xfId="7" applyNumberFormat="1" applyFont="1" applyFill="1" applyBorder="1" applyAlignment="1" applyProtection="1">
      <alignment horizontal="left" vertical="top"/>
      <protection hidden="1"/>
    </xf>
    <xf numFmtId="0" fontId="23" fillId="0" borderId="0" xfId="0" applyFont="1" applyFill="1" applyBorder="1" applyProtection="1">
      <protection hidden="1"/>
    </xf>
    <xf numFmtId="0" fontId="24" fillId="6" borderId="0" xfId="0" applyFont="1" applyFill="1" applyBorder="1" applyProtection="1">
      <protection hidden="1"/>
    </xf>
    <xf numFmtId="0" fontId="22" fillId="6" borderId="0" xfId="7" applyFont="1" applyFill="1" applyBorder="1" applyAlignment="1" applyProtection="1">
      <alignment horizontal="center" vertical="top"/>
      <protection hidden="1"/>
    </xf>
    <xf numFmtId="0" fontId="25" fillId="0" borderId="0" xfId="6" applyFont="1" applyBorder="1" applyAlignment="1" applyProtection="1">
      <alignment horizontal="center" vertical="top" wrapText="1"/>
      <protection hidden="1"/>
    </xf>
    <xf numFmtId="0" fontId="22" fillId="0" borderId="0" xfId="7" applyFont="1" applyBorder="1" applyAlignment="1" applyProtection="1">
      <alignment horizontal="left" vertical="top"/>
      <protection hidden="1"/>
    </xf>
    <xf numFmtId="0" fontId="24" fillId="0" borderId="0" xfId="0" applyNumberFormat="1" applyFont="1" applyFill="1" applyBorder="1" applyAlignment="1" applyProtection="1">
      <alignment horizontal="center"/>
      <protection hidden="1"/>
    </xf>
    <xf numFmtId="0" fontId="24" fillId="0" borderId="0" xfId="0" applyFont="1" applyBorder="1" applyAlignment="1" applyProtection="1">
      <alignment horizontal="center"/>
      <protection hidden="1"/>
    </xf>
    <xf numFmtId="0" fontId="22" fillId="0" borderId="0" xfId="7" applyFont="1" applyFill="1" applyBorder="1" applyAlignment="1" applyProtection="1">
      <alignment horizontal="left" vertical="top"/>
      <protection hidden="1"/>
    </xf>
    <xf numFmtId="0" fontId="23" fillId="0" borderId="0" xfId="7" applyFont="1" applyFill="1" applyBorder="1" applyAlignment="1" applyProtection="1">
      <alignment horizontal="left" vertical="top" wrapText="1"/>
      <protection hidden="1"/>
    </xf>
    <xf numFmtId="0" fontId="22" fillId="0" borderId="0" xfId="7" applyFont="1" applyFill="1" applyBorder="1" applyAlignment="1" applyProtection="1">
      <alignment horizontal="left" vertical="top" wrapText="1"/>
      <protection hidden="1"/>
    </xf>
    <xf numFmtId="0" fontId="22" fillId="0" borderId="0" xfId="7" applyNumberFormat="1" applyFont="1" applyFill="1" applyBorder="1" applyAlignment="1" applyProtection="1">
      <alignment horizontal="left" vertical="top"/>
      <protection hidden="1"/>
    </xf>
    <xf numFmtId="0" fontId="22" fillId="0" borderId="0" xfId="7" applyFont="1" applyBorder="1" applyAlignment="1" applyProtection="1">
      <alignment horizontal="center" vertical="top" wrapText="1"/>
      <protection hidden="1"/>
    </xf>
    <xf numFmtId="0" fontId="24" fillId="0" borderId="0" xfId="0" applyFont="1" applyFill="1" applyBorder="1" applyProtection="1">
      <protection hidden="1"/>
    </xf>
    <xf numFmtId="0" fontId="22" fillId="0" borderId="0" xfId="7" applyFont="1" applyFill="1" applyBorder="1" applyAlignment="1" applyProtection="1">
      <alignment horizontal="center" vertical="top" wrapText="1"/>
      <protection hidden="1"/>
    </xf>
    <xf numFmtId="0" fontId="22" fillId="0" borderId="0" xfId="7" applyFont="1" applyFill="1" applyBorder="1" applyAlignment="1" applyProtection="1">
      <alignment horizontal="center" vertical="top"/>
      <protection hidden="1"/>
    </xf>
    <xf numFmtId="0" fontId="1" fillId="0" borderId="0" xfId="0" applyFont="1" applyBorder="1" applyAlignment="1">
      <alignment horizontal="left" vertical="center" wrapText="1"/>
    </xf>
    <xf numFmtId="49" fontId="4" fillId="0" borderId="4" xfId="0" applyNumberFormat="1" applyFont="1" applyBorder="1" applyAlignment="1">
      <alignment horizontal="center" vertical="center"/>
    </xf>
    <xf numFmtId="0" fontId="19" fillId="0" borderId="0" xfId="7" applyFont="1" applyBorder="1" applyAlignment="1" applyProtection="1">
      <alignment horizontal="center" vertical="center" wrapText="1"/>
      <protection hidden="1"/>
    </xf>
    <xf numFmtId="0" fontId="16" fillId="0" borderId="0" xfId="0" applyFont="1" applyBorder="1" applyAlignment="1" applyProtection="1">
      <alignment horizontal="right" vertical="center" wrapText="1"/>
    </xf>
    <xf numFmtId="0" fontId="22" fillId="0" borderId="5" xfId="7" applyNumberFormat="1" applyFont="1" applyFill="1" applyBorder="1" applyAlignment="1" applyProtection="1">
      <alignment horizontal="center" vertical="center" wrapText="1"/>
      <protection hidden="1"/>
    </xf>
    <xf numFmtId="0" fontId="24" fillId="0" borderId="5" xfId="7" applyNumberFormat="1" applyFont="1" applyFill="1" applyBorder="1" applyAlignment="1" applyProtection="1">
      <alignment horizontal="center" vertical="center" wrapText="1"/>
      <protection hidden="1"/>
    </xf>
    <xf numFmtId="0" fontId="1" fillId="0" borderId="0" xfId="0" applyFont="1" applyBorder="1" applyAlignment="1">
      <alignment horizontal="left" vertical="center" wrapText="1"/>
    </xf>
    <xf numFmtId="0" fontId="3" fillId="0" borderId="0" xfId="0" applyFont="1" applyBorder="1" applyAlignment="1">
      <alignment horizontal="right" vertical="center"/>
    </xf>
    <xf numFmtId="0" fontId="11" fillId="0" borderId="0" xfId="0" applyFont="1" applyBorder="1" applyAlignment="1">
      <alignment horizontal="left" vertical="center" wrapText="1"/>
    </xf>
    <xf numFmtId="49" fontId="4" fillId="0" borderId="0" xfId="0" applyNumberFormat="1" applyFont="1" applyBorder="1" applyAlignment="1">
      <alignment horizontal="center" vertical="center" wrapText="1"/>
    </xf>
    <xf numFmtId="49" fontId="14" fillId="2" borderId="0" xfId="0" applyNumberFormat="1" applyFont="1" applyFill="1" applyBorder="1" applyAlignment="1" applyProtection="1">
      <alignment horizontal="left" vertical="center"/>
      <protection locked="0"/>
    </xf>
    <xf numFmtId="0" fontId="6" fillId="4" borderId="0" xfId="0" applyNumberFormat="1" applyFont="1" applyFill="1" applyBorder="1" applyAlignment="1">
      <alignment horizontal="center" vertical="center"/>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1" fillId="5" borderId="0" xfId="0" applyNumberFormat="1" applyFont="1" applyFill="1" applyBorder="1" applyAlignment="1" applyProtection="1">
      <alignment horizontal="left" vertical="center"/>
      <protection locked="0"/>
    </xf>
    <xf numFmtId="49" fontId="1"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1" fillId="4" borderId="0" xfId="0" applyFont="1" applyFill="1" applyBorder="1" applyAlignment="1">
      <alignment horizontal="center" vertical="center"/>
    </xf>
    <xf numFmtId="0" fontId="6" fillId="5" borderId="0" xfId="0" applyFont="1" applyFill="1" applyBorder="1" applyAlignment="1" applyProtection="1">
      <alignment horizontal="left" vertical="center" wrapText="1"/>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 fillId="0" borderId="0" xfId="0" applyFont="1" applyFill="1" applyBorder="1" applyAlignment="1">
      <alignment horizontal="left" vertical="center" wrapText="1"/>
    </xf>
    <xf numFmtId="0" fontId="1" fillId="3" borderId="0" xfId="0" applyFont="1" applyFill="1" applyBorder="1" applyAlignment="1">
      <alignment horizontal="justify" vertical="center" wrapText="1"/>
    </xf>
    <xf numFmtId="0" fontId="11" fillId="0" borderId="0" xfId="0" applyFont="1" applyFill="1" applyBorder="1" applyAlignment="1">
      <alignment horizontal="center" vertical="center"/>
    </xf>
    <xf numFmtId="0" fontId="6" fillId="5" borderId="6"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0" fillId="0" borderId="0" xfId="0" applyNumberFormat="1" applyFont="1" applyFill="1" applyBorder="1" applyAlignment="1" applyProtection="1">
      <alignment horizontal="left" vertical="center"/>
      <protection locked="0"/>
    </xf>
    <xf numFmtId="0" fontId="6" fillId="4" borderId="0" xfId="0" applyFont="1" applyFill="1" applyBorder="1" applyAlignment="1">
      <alignment horizontal="center" vertical="center"/>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Lien hypertexte" xfId="6" xr:uid="{00000000-0005-0000-0000-000006000000}"/>
    <cellStyle name="Normal" xfId="0" builtinId="0"/>
    <cellStyle name="Normal 2 2 2 2" xfId="7" xr:uid="{00000000-0005-0000-0000-000007000000}"/>
    <cellStyle name="Percent" xfId="1" xr:uid="{00000000-0005-0000-0000-000001000000}"/>
  </cellStyles>
  <dxfs count="54">
    <dxf>
      <font>
        <strike val="0"/>
        <color auto="1"/>
      </font>
      <fill>
        <patternFill>
          <bgColor theme="6" tint="0.59984130375072486"/>
        </patternFill>
      </fill>
    </dxf>
    <dxf>
      <fill>
        <patternFill>
          <bgColor theme="5" tint="0.59984130375072486"/>
        </patternFill>
      </fill>
    </dxf>
    <dxf>
      <font>
        <strike val="0"/>
        <color auto="1"/>
      </font>
      <fill>
        <patternFill>
          <bgColor theme="6" tint="0.59984130375072486"/>
        </patternFill>
      </fill>
    </dxf>
    <dxf>
      <fill>
        <patternFill>
          <bgColor theme="5" tint="0.59984130375072486"/>
        </patternFill>
      </fill>
    </dxf>
    <dxf>
      <font>
        <color rgb="FF006100"/>
      </font>
      <fill>
        <patternFill>
          <bgColor rgb="FFC6EFCE"/>
        </patternFill>
      </fill>
    </dxf>
    <dxf>
      <font>
        <color rgb="FF9C0006"/>
      </font>
      <fill>
        <patternFill>
          <bgColor rgb="FFFFC7CE"/>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K$64" lockText="1" noThreeD="1"/>
</file>

<file path=xl/ctrlProps/ctrlProp10.xml><?xml version="1.0" encoding="utf-8"?>
<formControlPr xmlns="http://schemas.microsoft.com/office/spreadsheetml/2009/9/main" objectType="CheckBox" fmlaLink="$K$86" lockText="1" noThreeD="1"/>
</file>

<file path=xl/ctrlProps/ctrlProp11.xml><?xml version="1.0" encoding="utf-8"?>
<formControlPr xmlns="http://schemas.microsoft.com/office/spreadsheetml/2009/9/main" objectType="CheckBox" fmlaLink="$K$88" lockText="1" noThreeD="1"/>
</file>

<file path=xl/ctrlProps/ctrlProp12.xml><?xml version="1.0" encoding="utf-8"?>
<formControlPr xmlns="http://schemas.microsoft.com/office/spreadsheetml/2009/9/main" objectType="CheckBox" fmlaLink="$K$90" lockText="1" noThreeD="1"/>
</file>

<file path=xl/ctrlProps/ctrlProp13.xml><?xml version="1.0" encoding="utf-8"?>
<formControlPr xmlns="http://schemas.microsoft.com/office/spreadsheetml/2009/9/main" objectType="CheckBox" fmlaLink="$K$92" lockText="1" noThreeD="1"/>
</file>

<file path=xl/ctrlProps/ctrlProp14.xml><?xml version="1.0" encoding="utf-8"?>
<formControlPr xmlns="http://schemas.microsoft.com/office/spreadsheetml/2009/9/main" objectType="CheckBox" fmlaLink="$K$105" lockText="1" noThreeD="1"/>
</file>

<file path=xl/ctrlProps/ctrlProp15.xml><?xml version="1.0" encoding="utf-8"?>
<formControlPr xmlns="http://schemas.microsoft.com/office/spreadsheetml/2009/9/main" objectType="CheckBox" fmlaLink="$K$107" lockText="1" noThreeD="1"/>
</file>

<file path=xl/ctrlProps/ctrlProp16.xml><?xml version="1.0" encoding="utf-8"?>
<formControlPr xmlns="http://schemas.microsoft.com/office/spreadsheetml/2009/9/main" objectType="CheckBox" fmlaLink="$K$109" lockText="1" noThreeD="1"/>
</file>

<file path=xl/ctrlProps/ctrlProp17.xml><?xml version="1.0" encoding="utf-8"?>
<formControlPr xmlns="http://schemas.microsoft.com/office/spreadsheetml/2009/9/main" objectType="CheckBox" fmlaLink="$K$111" lockText="1" noThreeD="1"/>
</file>

<file path=xl/ctrlProps/ctrlProp18.xml><?xml version="1.0" encoding="utf-8"?>
<formControlPr xmlns="http://schemas.microsoft.com/office/spreadsheetml/2009/9/main" objectType="CheckBox" fmlaLink="$K$113" lockText="1" noThreeD="1"/>
</file>

<file path=xl/ctrlProps/ctrlProp19.xml><?xml version="1.0" encoding="utf-8"?>
<formControlPr xmlns="http://schemas.microsoft.com/office/spreadsheetml/2009/9/main" objectType="CheckBox" fmlaLink="$K$115" lockText="1" noThreeD="1"/>
</file>

<file path=xl/ctrlProps/ctrlProp2.xml><?xml version="1.0" encoding="utf-8"?>
<formControlPr xmlns="http://schemas.microsoft.com/office/spreadsheetml/2009/9/main" objectType="CheckBox" fmlaLink="$K$66" lockText="1" noThreeD="1"/>
</file>

<file path=xl/ctrlProps/ctrlProp20.xml><?xml version="1.0" encoding="utf-8"?>
<formControlPr xmlns="http://schemas.microsoft.com/office/spreadsheetml/2009/9/main" objectType="CheckBox" fmlaLink="$K$117" lockText="1" noThreeD="1"/>
</file>

<file path=xl/ctrlProps/ctrlProp21.xml><?xml version="1.0" encoding="utf-8"?>
<formControlPr xmlns="http://schemas.microsoft.com/office/spreadsheetml/2009/9/main" objectType="CheckBox" fmlaLink="$K$119" lockText="1" noThreeD="1"/>
</file>

<file path=xl/ctrlProps/ctrlProp22.xml><?xml version="1.0" encoding="utf-8"?>
<formControlPr xmlns="http://schemas.microsoft.com/office/spreadsheetml/2009/9/main" objectType="CheckBox" fmlaLink="$K$121" lockText="1" noThreeD="1"/>
</file>

<file path=xl/ctrlProps/ctrlProp23.xml><?xml version="1.0" encoding="utf-8"?>
<formControlPr xmlns="http://schemas.microsoft.com/office/spreadsheetml/2009/9/main" objectType="CheckBox" fmlaLink="$K$123" lockText="1" noThreeD="1"/>
</file>

<file path=xl/ctrlProps/ctrlProp24.xml><?xml version="1.0" encoding="utf-8"?>
<formControlPr xmlns="http://schemas.microsoft.com/office/spreadsheetml/2009/9/main" objectType="CheckBox" fmlaLink="$K$125" lockText="1" noThreeD="1"/>
</file>

<file path=xl/ctrlProps/ctrlProp25.xml><?xml version="1.0" encoding="utf-8"?>
<formControlPr xmlns="http://schemas.microsoft.com/office/spreadsheetml/2009/9/main" objectType="CheckBox" fmlaLink="$K$127" lockText="1" noThreeD="1"/>
</file>

<file path=xl/ctrlProps/ctrlProp26.xml><?xml version="1.0" encoding="utf-8"?>
<formControlPr xmlns="http://schemas.microsoft.com/office/spreadsheetml/2009/9/main" objectType="CheckBox" fmlaLink="$K$129" lockText="1" noThreeD="1"/>
</file>

<file path=xl/ctrlProps/ctrlProp27.xml><?xml version="1.0" encoding="utf-8"?>
<formControlPr xmlns="http://schemas.microsoft.com/office/spreadsheetml/2009/9/main" objectType="CheckBox" fmlaLink="$K$131" lockText="1" noThreeD="1"/>
</file>

<file path=xl/ctrlProps/ctrlProp28.xml><?xml version="1.0" encoding="utf-8"?>
<formControlPr xmlns="http://schemas.microsoft.com/office/spreadsheetml/2009/9/main" objectType="CheckBox" fmlaLink="$K$133" lockText="1" noThreeD="1"/>
</file>

<file path=xl/ctrlProps/ctrlProp29.xml><?xml version="1.0" encoding="utf-8"?>
<formControlPr xmlns="http://schemas.microsoft.com/office/spreadsheetml/2009/9/main" objectType="CheckBox" fmlaLink="$K$135" lockText="1" noThreeD="1"/>
</file>

<file path=xl/ctrlProps/ctrlProp3.xml><?xml version="1.0" encoding="utf-8"?>
<formControlPr xmlns="http://schemas.microsoft.com/office/spreadsheetml/2009/9/main" objectType="CheckBox" fmlaLink="$K$68" lockText="1" noThreeD="1"/>
</file>

<file path=xl/ctrlProps/ctrlProp30.xml><?xml version="1.0" encoding="utf-8"?>
<formControlPr xmlns="http://schemas.microsoft.com/office/spreadsheetml/2009/9/main" objectType="CheckBox" fmlaLink="$K$137" lockText="1" noThreeD="1"/>
</file>

<file path=xl/ctrlProps/ctrlProp31.xml><?xml version="1.0" encoding="utf-8"?>
<formControlPr xmlns="http://schemas.microsoft.com/office/spreadsheetml/2009/9/main" objectType="CheckBox" fmlaLink="$K$139" lockText="1" noThreeD="1"/>
</file>

<file path=xl/ctrlProps/ctrlProp32.xml><?xml version="1.0" encoding="utf-8"?>
<formControlPr xmlns="http://schemas.microsoft.com/office/spreadsheetml/2009/9/main" objectType="CheckBox" fmlaLink="$K$141" lockText="1" noThreeD="1"/>
</file>

<file path=xl/ctrlProps/ctrlProp33.xml><?xml version="1.0" encoding="utf-8"?>
<formControlPr xmlns="http://schemas.microsoft.com/office/spreadsheetml/2009/9/main" objectType="CheckBox" fmlaLink="$K$146" lockText="1" noThreeD="1"/>
</file>

<file path=xl/ctrlProps/ctrlProp34.xml><?xml version="1.0" encoding="utf-8"?>
<formControlPr xmlns="http://schemas.microsoft.com/office/spreadsheetml/2009/9/main" objectType="CheckBox" fmlaLink="$K$148" lockText="1" noThreeD="1"/>
</file>

<file path=xl/ctrlProps/ctrlProp35.xml><?xml version="1.0" encoding="utf-8"?>
<formControlPr xmlns="http://schemas.microsoft.com/office/spreadsheetml/2009/9/main" objectType="CheckBox" fmlaLink="$K$150" lockText="1" noThreeD="1"/>
</file>

<file path=xl/ctrlProps/ctrlProp36.xml><?xml version="1.0" encoding="utf-8"?>
<formControlPr xmlns="http://schemas.microsoft.com/office/spreadsheetml/2009/9/main" objectType="CheckBox" fmlaLink="$K$155" lockText="1" noThreeD="1"/>
</file>

<file path=xl/ctrlProps/ctrlProp37.xml><?xml version="1.0" encoding="utf-8"?>
<formControlPr xmlns="http://schemas.microsoft.com/office/spreadsheetml/2009/9/main" objectType="CheckBox" fmlaLink="$K$157" lockText="1" noThreeD="1"/>
</file>

<file path=xl/ctrlProps/ctrlProp38.xml><?xml version="1.0" encoding="utf-8"?>
<formControlPr xmlns="http://schemas.microsoft.com/office/spreadsheetml/2009/9/main" objectType="CheckBox" fmlaLink="$K$159" lockText="1" noThreeD="1"/>
</file>

<file path=xl/ctrlProps/ctrlProp39.xml><?xml version="1.0" encoding="utf-8"?>
<formControlPr xmlns="http://schemas.microsoft.com/office/spreadsheetml/2009/9/main" objectType="CheckBox" fmlaLink="$K$161" lockText="1" noThreeD="1"/>
</file>

<file path=xl/ctrlProps/ctrlProp4.xml><?xml version="1.0" encoding="utf-8"?>
<formControlPr xmlns="http://schemas.microsoft.com/office/spreadsheetml/2009/9/main" objectType="CheckBox" fmlaLink="$K$70" lockText="1" noThreeD="1"/>
</file>

<file path=xl/ctrlProps/ctrlProp40.xml><?xml version="1.0" encoding="utf-8"?>
<formControlPr xmlns="http://schemas.microsoft.com/office/spreadsheetml/2009/9/main" objectType="CheckBox" fmlaLink="$K$163" lockText="1" noThreeD="1"/>
</file>

<file path=xl/ctrlProps/ctrlProp41.xml><?xml version="1.0" encoding="utf-8"?>
<formControlPr xmlns="http://schemas.microsoft.com/office/spreadsheetml/2009/9/main" objectType="CheckBox" fmlaLink="$K$165" lockText="1" noThreeD="1"/>
</file>

<file path=xl/ctrlProps/ctrlProp42.xml><?xml version="1.0" encoding="utf-8"?>
<formControlPr xmlns="http://schemas.microsoft.com/office/spreadsheetml/2009/9/main" objectType="CheckBox" fmlaLink="$K$167" lockText="1" noThreeD="1"/>
</file>

<file path=xl/ctrlProps/ctrlProp43.xml><?xml version="1.0" encoding="utf-8"?>
<formControlPr xmlns="http://schemas.microsoft.com/office/spreadsheetml/2009/9/main" objectType="CheckBox" fmlaLink="$K$169" lockText="1" noThreeD="1"/>
</file>

<file path=xl/ctrlProps/ctrlProp44.xml><?xml version="1.0" encoding="utf-8"?>
<formControlPr xmlns="http://schemas.microsoft.com/office/spreadsheetml/2009/9/main" objectType="CheckBox" fmlaLink="$K$171" lockText="1" noThreeD="1"/>
</file>

<file path=xl/ctrlProps/ctrlProp45.xml><?xml version="1.0" encoding="utf-8"?>
<formControlPr xmlns="http://schemas.microsoft.com/office/spreadsheetml/2009/9/main" objectType="CheckBox" fmlaLink="$K$173" lockText="1" noThreeD="1"/>
</file>

<file path=xl/ctrlProps/ctrlProp46.xml><?xml version="1.0" encoding="utf-8"?>
<formControlPr xmlns="http://schemas.microsoft.com/office/spreadsheetml/2009/9/main" objectType="CheckBox" fmlaLink="$K$175" lockText="1" noThreeD="1"/>
</file>

<file path=xl/ctrlProps/ctrlProp47.xml><?xml version="1.0" encoding="utf-8"?>
<formControlPr xmlns="http://schemas.microsoft.com/office/spreadsheetml/2009/9/main" objectType="CheckBox" fmlaLink="$K$177" lockText="1" noThreeD="1"/>
</file>

<file path=xl/ctrlProps/ctrlProp48.xml><?xml version="1.0" encoding="utf-8"?>
<formControlPr xmlns="http://schemas.microsoft.com/office/spreadsheetml/2009/9/main" objectType="CheckBox" fmlaLink="$K$179" lockText="1" noThreeD="1"/>
</file>

<file path=xl/ctrlProps/ctrlProp49.xml><?xml version="1.0" encoding="utf-8"?>
<formControlPr xmlns="http://schemas.microsoft.com/office/spreadsheetml/2009/9/main" objectType="CheckBox" fmlaLink="$K$16" lockText="1" noThreeD="1"/>
</file>

<file path=xl/ctrlProps/ctrlProp5.xml><?xml version="1.0" encoding="utf-8"?>
<formControlPr xmlns="http://schemas.microsoft.com/office/spreadsheetml/2009/9/main" objectType="CheckBox" fmlaLink="$K$72" lockText="1" noThreeD="1"/>
</file>

<file path=xl/ctrlProps/ctrlProp50.xml><?xml version="1.0" encoding="utf-8"?>
<formControlPr xmlns="http://schemas.microsoft.com/office/spreadsheetml/2009/9/main" objectType="CheckBox" fmlaLink="$K$18" lockText="1" noThreeD="1"/>
</file>

<file path=xl/ctrlProps/ctrlProp6.xml><?xml version="1.0" encoding="utf-8"?>
<formControlPr xmlns="http://schemas.microsoft.com/office/spreadsheetml/2009/9/main" objectType="CheckBox" fmlaLink="$K$74" lockText="1" noThreeD="1"/>
</file>

<file path=xl/ctrlProps/ctrlProp7.xml><?xml version="1.0" encoding="utf-8"?>
<formControlPr xmlns="http://schemas.microsoft.com/office/spreadsheetml/2009/9/main" objectType="CheckBox" fmlaLink="$K$76" lockText="1" noThreeD="1"/>
</file>

<file path=xl/ctrlProps/ctrlProp8.xml><?xml version="1.0" encoding="utf-8"?>
<formControlPr xmlns="http://schemas.microsoft.com/office/spreadsheetml/2009/9/main" objectType="CheckBox" fmlaLink="$K$78" lockText="1" noThreeD="1"/>
</file>

<file path=xl/ctrlProps/ctrlProp9.xml><?xml version="1.0" encoding="utf-8"?>
<formControlPr xmlns="http://schemas.microsoft.com/office/spreadsheetml/2009/9/main" objectType="CheckBox" fmlaLink="$K$8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3</xdr:col>
      <xdr:colOff>708025</xdr:colOff>
      <xdr:row>5</xdr:row>
      <xdr:rowOff>115956</xdr:rowOff>
    </xdr:to>
    <xdr:pic>
      <xdr:nvPicPr>
        <xdr:cNvPr id="2" name="Image 1" descr="AMF_Couleur.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04800" y="200025"/>
          <a:ext cx="1743075" cy="8858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85725</xdr:colOff>
          <xdr:row>63</xdr:row>
          <xdr:rowOff>9525</xdr:rowOff>
        </xdr:from>
        <xdr:to>
          <xdr:col>5</xdr:col>
          <xdr:colOff>285750</xdr:colOff>
          <xdr:row>64</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65</xdr:row>
          <xdr:rowOff>9525</xdr:rowOff>
        </xdr:from>
        <xdr:to>
          <xdr:col>5</xdr:col>
          <xdr:colOff>285750</xdr:colOff>
          <xdr:row>66</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67</xdr:row>
          <xdr:rowOff>0</xdr:rowOff>
        </xdr:from>
        <xdr:to>
          <xdr:col>5</xdr:col>
          <xdr:colOff>285750</xdr:colOff>
          <xdr:row>68</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69</xdr:row>
          <xdr:rowOff>0</xdr:rowOff>
        </xdr:from>
        <xdr:to>
          <xdr:col>5</xdr:col>
          <xdr:colOff>276225</xdr:colOff>
          <xdr:row>70</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71</xdr:row>
          <xdr:rowOff>0</xdr:rowOff>
        </xdr:from>
        <xdr:to>
          <xdr:col>5</xdr:col>
          <xdr:colOff>285750</xdr:colOff>
          <xdr:row>72</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73</xdr:row>
          <xdr:rowOff>0</xdr:rowOff>
        </xdr:from>
        <xdr:to>
          <xdr:col>5</xdr:col>
          <xdr:colOff>276225</xdr:colOff>
          <xdr:row>74</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75</xdr:row>
          <xdr:rowOff>9525</xdr:rowOff>
        </xdr:from>
        <xdr:to>
          <xdr:col>5</xdr:col>
          <xdr:colOff>276225</xdr:colOff>
          <xdr:row>76</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77</xdr:row>
          <xdr:rowOff>0</xdr:rowOff>
        </xdr:from>
        <xdr:to>
          <xdr:col>5</xdr:col>
          <xdr:colOff>276225</xdr:colOff>
          <xdr:row>78</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83</xdr:row>
          <xdr:rowOff>0</xdr:rowOff>
        </xdr:from>
        <xdr:to>
          <xdr:col>5</xdr:col>
          <xdr:colOff>266700</xdr:colOff>
          <xdr:row>84</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84</xdr:row>
          <xdr:rowOff>171450</xdr:rowOff>
        </xdr:from>
        <xdr:to>
          <xdr:col>5</xdr:col>
          <xdr:colOff>266700</xdr:colOff>
          <xdr:row>86</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86</xdr:row>
          <xdr:rowOff>171450</xdr:rowOff>
        </xdr:from>
        <xdr:to>
          <xdr:col>5</xdr:col>
          <xdr:colOff>266700</xdr:colOff>
          <xdr:row>88</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88</xdr:row>
          <xdr:rowOff>180975</xdr:rowOff>
        </xdr:from>
        <xdr:to>
          <xdr:col>5</xdr:col>
          <xdr:colOff>266700</xdr:colOff>
          <xdr:row>90</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91</xdr:row>
          <xdr:rowOff>9525</xdr:rowOff>
        </xdr:from>
        <xdr:to>
          <xdr:col>5</xdr:col>
          <xdr:colOff>266700</xdr:colOff>
          <xdr:row>92</xdr:row>
          <xdr:rowOff>57150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104</xdr:row>
          <xdr:rowOff>0</xdr:rowOff>
        </xdr:from>
        <xdr:to>
          <xdr:col>5</xdr:col>
          <xdr:colOff>276225</xdr:colOff>
          <xdr:row>105</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106</xdr:row>
          <xdr:rowOff>0</xdr:rowOff>
        </xdr:from>
        <xdr:to>
          <xdr:col>5</xdr:col>
          <xdr:colOff>266700</xdr:colOff>
          <xdr:row>107</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107</xdr:row>
          <xdr:rowOff>180975</xdr:rowOff>
        </xdr:from>
        <xdr:to>
          <xdr:col>5</xdr:col>
          <xdr:colOff>266700</xdr:colOff>
          <xdr:row>109</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110</xdr:row>
          <xdr:rowOff>0</xdr:rowOff>
        </xdr:from>
        <xdr:to>
          <xdr:col>5</xdr:col>
          <xdr:colOff>266700</xdr:colOff>
          <xdr:row>111</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112</xdr:row>
          <xdr:rowOff>0</xdr:rowOff>
        </xdr:from>
        <xdr:to>
          <xdr:col>5</xdr:col>
          <xdr:colOff>266700</xdr:colOff>
          <xdr:row>113</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114</xdr:row>
          <xdr:rowOff>0</xdr:rowOff>
        </xdr:from>
        <xdr:to>
          <xdr:col>5</xdr:col>
          <xdr:colOff>266700</xdr:colOff>
          <xdr:row>115</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116</xdr:row>
          <xdr:rowOff>9525</xdr:rowOff>
        </xdr:from>
        <xdr:to>
          <xdr:col>5</xdr:col>
          <xdr:colOff>266700</xdr:colOff>
          <xdr:row>117</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117</xdr:row>
          <xdr:rowOff>180975</xdr:rowOff>
        </xdr:from>
        <xdr:to>
          <xdr:col>5</xdr:col>
          <xdr:colOff>266700</xdr:colOff>
          <xdr:row>119</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120</xdr:row>
          <xdr:rowOff>9525</xdr:rowOff>
        </xdr:from>
        <xdr:to>
          <xdr:col>5</xdr:col>
          <xdr:colOff>266700</xdr:colOff>
          <xdr:row>121</xdr:row>
          <xdr:rowOff>57150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122</xdr:row>
          <xdr:rowOff>0</xdr:rowOff>
        </xdr:from>
        <xdr:to>
          <xdr:col>5</xdr:col>
          <xdr:colOff>257175</xdr:colOff>
          <xdr:row>123</xdr:row>
          <xdr:rowOff>57150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124</xdr:row>
          <xdr:rowOff>0</xdr:rowOff>
        </xdr:from>
        <xdr:to>
          <xdr:col>5</xdr:col>
          <xdr:colOff>257175</xdr:colOff>
          <xdr:row>125</xdr:row>
          <xdr:rowOff>57150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125</xdr:row>
          <xdr:rowOff>171450</xdr:rowOff>
        </xdr:from>
        <xdr:to>
          <xdr:col>5</xdr:col>
          <xdr:colOff>257175</xdr:colOff>
          <xdr:row>127</xdr:row>
          <xdr:rowOff>57150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127</xdr:row>
          <xdr:rowOff>180975</xdr:rowOff>
        </xdr:from>
        <xdr:to>
          <xdr:col>5</xdr:col>
          <xdr:colOff>257175</xdr:colOff>
          <xdr:row>129</xdr:row>
          <xdr:rowOff>57150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129</xdr:row>
          <xdr:rowOff>171450</xdr:rowOff>
        </xdr:from>
        <xdr:to>
          <xdr:col>5</xdr:col>
          <xdr:colOff>257175</xdr:colOff>
          <xdr:row>131</xdr:row>
          <xdr:rowOff>57150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132</xdr:row>
          <xdr:rowOff>9525</xdr:rowOff>
        </xdr:from>
        <xdr:to>
          <xdr:col>5</xdr:col>
          <xdr:colOff>257175</xdr:colOff>
          <xdr:row>133</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134</xdr:row>
          <xdr:rowOff>0</xdr:rowOff>
        </xdr:from>
        <xdr:to>
          <xdr:col>5</xdr:col>
          <xdr:colOff>266700</xdr:colOff>
          <xdr:row>135</xdr:row>
          <xdr:rowOff>57150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136</xdr:row>
          <xdr:rowOff>9525</xdr:rowOff>
        </xdr:from>
        <xdr:to>
          <xdr:col>5</xdr:col>
          <xdr:colOff>266700</xdr:colOff>
          <xdr:row>137</xdr:row>
          <xdr:rowOff>66675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138</xdr:row>
          <xdr:rowOff>0</xdr:rowOff>
        </xdr:from>
        <xdr:to>
          <xdr:col>5</xdr:col>
          <xdr:colOff>266700</xdr:colOff>
          <xdr:row>139</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140</xdr:row>
          <xdr:rowOff>19050</xdr:rowOff>
        </xdr:from>
        <xdr:to>
          <xdr:col>5</xdr:col>
          <xdr:colOff>266700</xdr:colOff>
          <xdr:row>141</xdr:row>
          <xdr:rowOff>66675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144</xdr:row>
          <xdr:rowOff>171450</xdr:rowOff>
        </xdr:from>
        <xdr:to>
          <xdr:col>5</xdr:col>
          <xdr:colOff>266700</xdr:colOff>
          <xdr:row>146</xdr:row>
          <xdr:rowOff>47625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146</xdr:row>
          <xdr:rowOff>180975</xdr:rowOff>
        </xdr:from>
        <xdr:to>
          <xdr:col>5</xdr:col>
          <xdr:colOff>266700</xdr:colOff>
          <xdr:row>148</xdr:row>
          <xdr:rowOff>57150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148</xdr:row>
          <xdr:rowOff>180975</xdr:rowOff>
        </xdr:from>
        <xdr:to>
          <xdr:col>5</xdr:col>
          <xdr:colOff>266700</xdr:colOff>
          <xdr:row>150</xdr:row>
          <xdr:rowOff>47625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154</xdr:row>
          <xdr:rowOff>0</xdr:rowOff>
        </xdr:from>
        <xdr:to>
          <xdr:col>5</xdr:col>
          <xdr:colOff>266700</xdr:colOff>
          <xdr:row>155</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156</xdr:row>
          <xdr:rowOff>0</xdr:rowOff>
        </xdr:from>
        <xdr:to>
          <xdr:col>5</xdr:col>
          <xdr:colOff>266700</xdr:colOff>
          <xdr:row>157</xdr:row>
          <xdr:rowOff>57150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158</xdr:row>
          <xdr:rowOff>9525</xdr:rowOff>
        </xdr:from>
        <xdr:to>
          <xdr:col>5</xdr:col>
          <xdr:colOff>266700</xdr:colOff>
          <xdr:row>159</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160</xdr:row>
          <xdr:rowOff>0</xdr:rowOff>
        </xdr:from>
        <xdr:to>
          <xdr:col>5</xdr:col>
          <xdr:colOff>266700</xdr:colOff>
          <xdr:row>161</xdr:row>
          <xdr:rowOff>57150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161</xdr:row>
          <xdr:rowOff>180975</xdr:rowOff>
        </xdr:from>
        <xdr:to>
          <xdr:col>5</xdr:col>
          <xdr:colOff>266700</xdr:colOff>
          <xdr:row>163</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163</xdr:row>
          <xdr:rowOff>180975</xdr:rowOff>
        </xdr:from>
        <xdr:to>
          <xdr:col>5</xdr:col>
          <xdr:colOff>266700</xdr:colOff>
          <xdr:row>165</xdr:row>
          <xdr:rowOff>57150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166</xdr:row>
          <xdr:rowOff>0</xdr:rowOff>
        </xdr:from>
        <xdr:to>
          <xdr:col>5</xdr:col>
          <xdr:colOff>266700</xdr:colOff>
          <xdr:row>167</xdr:row>
          <xdr:rowOff>57150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167</xdr:row>
          <xdr:rowOff>180975</xdr:rowOff>
        </xdr:from>
        <xdr:to>
          <xdr:col>5</xdr:col>
          <xdr:colOff>266700</xdr:colOff>
          <xdr:row>169</xdr:row>
          <xdr:rowOff>57150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170</xdr:row>
          <xdr:rowOff>0</xdr:rowOff>
        </xdr:from>
        <xdr:to>
          <xdr:col>5</xdr:col>
          <xdr:colOff>266700</xdr:colOff>
          <xdr:row>171</xdr:row>
          <xdr:rowOff>57150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171</xdr:row>
          <xdr:rowOff>180975</xdr:rowOff>
        </xdr:from>
        <xdr:to>
          <xdr:col>5</xdr:col>
          <xdr:colOff>257175</xdr:colOff>
          <xdr:row>173</xdr:row>
          <xdr:rowOff>57150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173</xdr:row>
          <xdr:rowOff>180975</xdr:rowOff>
        </xdr:from>
        <xdr:to>
          <xdr:col>5</xdr:col>
          <xdr:colOff>257175</xdr:colOff>
          <xdr:row>175</xdr:row>
          <xdr:rowOff>57150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175</xdr:row>
          <xdr:rowOff>171450</xdr:rowOff>
        </xdr:from>
        <xdr:to>
          <xdr:col>5</xdr:col>
          <xdr:colOff>257175</xdr:colOff>
          <xdr:row>177</xdr:row>
          <xdr:rowOff>57150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178</xdr:row>
          <xdr:rowOff>0</xdr:rowOff>
        </xdr:from>
        <xdr:to>
          <xdr:col>5</xdr:col>
          <xdr:colOff>257175</xdr:colOff>
          <xdr:row>179</xdr:row>
          <xdr:rowOff>57150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19050</xdr:rowOff>
        </xdr:from>
        <xdr:to>
          <xdr:col>2</xdr:col>
          <xdr:colOff>9525</xdr:colOff>
          <xdr:row>15</xdr:row>
          <xdr:rowOff>276225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xdr:row>
          <xdr:rowOff>76200</xdr:rowOff>
        </xdr:from>
        <xdr:to>
          <xdr:col>1</xdr:col>
          <xdr:colOff>295275</xdr:colOff>
          <xdr:row>17</xdr:row>
          <xdr:rowOff>190500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utorite.qc.ca/Users/sebaferl/Desktop/DIVULGATIONS%20LA/AMF/DDG%20-%20(07-15)/DD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T des M - T of C"/>
      <sheetName val="100"/>
      <sheetName val="200"/>
      <sheetName val="300"/>
      <sheetName val="Validation"/>
      <sheetName val="Parametres"/>
    </sheetNames>
    <sheetDataSet>
      <sheetData sheetId="0">
        <row r="6">
          <cell r="B6" t="str">
            <v>Formulaire français</v>
          </cell>
        </row>
      </sheetData>
      <sheetData sheetId="1"/>
      <sheetData sheetId="2">
        <row r="20">
          <cell r="J20">
            <v>0</v>
          </cell>
        </row>
      </sheetData>
      <sheetData sheetId="3"/>
      <sheetData sheetId="4"/>
      <sheetData sheetId="5"/>
      <sheetData sheetId="6">
        <row r="2">
          <cell r="A2" t="str">
            <v>Formulaire français</v>
          </cell>
          <cell r="D2">
            <v>4.0000000000000002E-4</v>
          </cell>
          <cell r="E2">
            <v>5000</v>
          </cell>
          <cell r="F2">
            <v>0.09</v>
          </cell>
        </row>
        <row r="3">
          <cell r="B3" t="str">
            <v>Canada</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100"/>
  <dimension ref="A1:XFC289"/>
  <sheetViews>
    <sheetView showGridLines="0" tabSelected="1" zoomScalePageLayoutView="80" workbookViewId="0">
      <selection activeCell="I2" sqref="I2:J2"/>
    </sheetView>
  </sheetViews>
  <sheetFormatPr baseColWidth="10" defaultColWidth="11.42578125" defaultRowHeight="14.25" customHeight="1" zeroHeight="1" outlineLevelCol="1" x14ac:dyDescent="0.25"/>
  <cols>
    <col min="1" max="1" width="4.42578125" style="2" bestFit="1" customWidth="1"/>
    <col min="2" max="2" width="4.7109375" style="22" customWidth="1"/>
    <col min="3" max="3" width="11" style="5" customWidth="1"/>
    <col min="4" max="5" width="19.7109375" style="5" customWidth="1"/>
    <col min="6" max="6" width="4.7109375" style="5" customWidth="1"/>
    <col min="7" max="7" width="5.42578125" style="22" customWidth="1"/>
    <col min="8" max="8" width="16.140625" style="5" customWidth="1"/>
    <col min="9" max="9" width="33.7109375" style="5" customWidth="1"/>
    <col min="10" max="10" width="5.7109375" style="5" customWidth="1"/>
    <col min="11" max="11" width="3" style="28" customWidth="1"/>
    <col min="12" max="14" width="11.42578125" style="5" hidden="1" customWidth="1" outlineLevel="1"/>
    <col min="15" max="15" width="11.42578125" style="5" hidden="1" customWidth="1" collapsed="1"/>
    <col min="16" max="16383" width="0" style="5" hidden="1" customWidth="1"/>
    <col min="16384" max="16384" width="3.7109375" style="5" hidden="1" customWidth="1"/>
  </cols>
  <sheetData>
    <row r="1" spans="1:14" ht="14.25" customHeight="1" x14ac:dyDescent="0.25">
      <c r="K1" s="27"/>
    </row>
    <row r="2" spans="1:14" ht="20.100000000000001" customHeight="1" x14ac:dyDescent="0.25">
      <c r="E2" s="120" t="s">
        <v>236</v>
      </c>
      <c r="F2" s="120"/>
      <c r="G2" s="120"/>
      <c r="H2" s="120"/>
      <c r="I2" s="133" t="s">
        <v>174</v>
      </c>
      <c r="J2" s="134"/>
      <c r="M2" s="5" t="s">
        <v>173</v>
      </c>
      <c r="N2" s="5" t="s">
        <v>174</v>
      </c>
    </row>
    <row r="3" spans="1:14" ht="14.25" customHeight="1" x14ac:dyDescent="0.25"/>
    <row r="4" spans="1:14" ht="14.25" customHeight="1" x14ac:dyDescent="0.25">
      <c r="F4" s="29"/>
      <c r="G4" s="30"/>
      <c r="H4" s="29"/>
      <c r="I4" s="29"/>
      <c r="J4" s="31" t="str">
        <f>IF(_L="Français",M4,N4)</f>
        <v>SUMMARY OF FILED AMENDMENTS</v>
      </c>
      <c r="M4" s="5" t="s">
        <v>62</v>
      </c>
      <c r="N4" s="5" t="s">
        <v>94</v>
      </c>
    </row>
    <row r="5" spans="1:14" ht="14.25" customHeight="1" x14ac:dyDescent="0.25">
      <c r="F5" s="32"/>
      <c r="J5" s="31" t="str">
        <f>IF(_L="Français",M5,N5)</f>
        <v>Québec automobile insurance rate manual</v>
      </c>
      <c r="M5" s="5" t="s">
        <v>63</v>
      </c>
      <c r="N5" s="5" t="s">
        <v>95</v>
      </c>
    </row>
    <row r="6" spans="1:14" ht="14.25" customHeight="1" x14ac:dyDescent="0.25">
      <c r="J6" s="31" t="str">
        <f>IF(_L="Français",M6,N6)</f>
        <v>Version October 2019</v>
      </c>
      <c r="M6" s="5" t="s">
        <v>80</v>
      </c>
      <c r="N6" s="5" t="s">
        <v>96</v>
      </c>
    </row>
    <row r="7" spans="1:14" ht="14.25" customHeight="1" x14ac:dyDescent="0.25">
      <c r="J7" s="31"/>
    </row>
    <row r="8" spans="1:14" ht="84.75" customHeight="1" x14ac:dyDescent="0.25">
      <c r="B8" s="119" t="str">
        <f>IF(_L="Français",M8,N8)</f>
        <v>Under section 182 of the Automobile Insurance Act, CQLR, c. A-25 (the «Act»), the Autorité des marchés financiers (AMF) must analyze the rate manuals filed with it.  To simplify this process and for file follow-up, please complete this summary to justify the amendments to you manual pursuant to sections 180 to 183 of the Act.  Attach it to the paper copy to be filed with the AMF under section 180 of the Act.</v>
      </c>
      <c r="C8" s="119"/>
      <c r="D8" s="119"/>
      <c r="E8" s="119"/>
      <c r="F8" s="119"/>
      <c r="G8" s="119"/>
      <c r="H8" s="119"/>
      <c r="I8" s="119"/>
      <c r="J8" s="119"/>
      <c r="M8" s="5" t="s">
        <v>354</v>
      </c>
      <c r="N8" s="5" t="s">
        <v>97</v>
      </c>
    </row>
    <row r="9" spans="1:14" ht="14.25" customHeight="1" x14ac:dyDescent="0.25">
      <c r="B9" s="34" t="str">
        <f>IF(_L="Français",M9,N9)</f>
        <v xml:space="preserve">This document is available on the AMF website at </v>
      </c>
      <c r="C9" s="35"/>
      <c r="D9" s="36"/>
      <c r="E9" s="36"/>
      <c r="F9" s="36"/>
      <c r="G9" s="37"/>
      <c r="H9" s="36"/>
      <c r="I9" s="36"/>
      <c r="J9" s="36"/>
      <c r="M9" s="5" t="s">
        <v>65</v>
      </c>
      <c r="N9" s="5" t="s">
        <v>98</v>
      </c>
    </row>
    <row r="10" spans="1:14" ht="14.25" customHeight="1" x14ac:dyDescent="0.2">
      <c r="B10" s="142" t="str">
        <f>IF(_L="Français",HYPERLINK(M10,M10),HYPERLINK(N10,N10))</f>
        <v xml:space="preserve"> http://www.lautorite.qc.ca/en/automobile-rate-manual.html</v>
      </c>
      <c r="C10" s="142"/>
      <c r="D10" s="142"/>
      <c r="E10" s="142"/>
      <c r="F10" s="142"/>
      <c r="G10" s="142"/>
      <c r="H10" s="142"/>
      <c r="I10" s="142"/>
      <c r="J10" s="142"/>
      <c r="M10" s="38" t="s">
        <v>81</v>
      </c>
      <c r="N10" s="5" t="s">
        <v>99</v>
      </c>
    </row>
    <row r="11" spans="1:14" ht="14.25" customHeight="1" x14ac:dyDescent="0.25">
      <c r="C11" s="15"/>
      <c r="D11" s="4"/>
      <c r="E11" s="4"/>
      <c r="F11" s="4"/>
      <c r="G11" s="14"/>
      <c r="H11" s="4"/>
      <c r="I11" s="4"/>
      <c r="J11" s="4"/>
    </row>
    <row r="12" spans="1:14" ht="24.95" customHeight="1" x14ac:dyDescent="0.25">
      <c r="B12" s="119" t="str">
        <f>IF(_L="Français",M12,N12)</f>
        <v>This summary will not be available to the public consulting the manuals.  It will be used only for internal processing and analysis.</v>
      </c>
      <c r="C12" s="119"/>
      <c r="D12" s="119"/>
      <c r="E12" s="119"/>
      <c r="F12" s="119"/>
      <c r="G12" s="119"/>
      <c r="H12" s="119"/>
      <c r="I12" s="119"/>
      <c r="J12" s="119"/>
      <c r="M12" s="5" t="s">
        <v>66</v>
      </c>
      <c r="N12" s="5" t="s">
        <v>100</v>
      </c>
    </row>
    <row r="13" spans="1:14" ht="9.75" customHeight="1" x14ac:dyDescent="0.25">
      <c r="B13" s="84"/>
      <c r="C13" s="84"/>
      <c r="D13" s="84"/>
      <c r="E13" s="84"/>
      <c r="F13" s="84"/>
      <c r="G13" s="84"/>
      <c r="H13" s="84"/>
      <c r="I13" s="84"/>
      <c r="J13" s="84"/>
    </row>
    <row r="14" spans="1:14" ht="14.25" customHeight="1" x14ac:dyDescent="0.25">
      <c r="B14" s="121" t="str">
        <f>IF(_L="Français",M14,N14)</f>
        <v>Please select between these two (2) options:</v>
      </c>
      <c r="C14" s="121"/>
      <c r="D14" s="121"/>
      <c r="E14" s="121"/>
      <c r="F14" s="121"/>
      <c r="G14" s="121"/>
      <c r="H14" s="121"/>
      <c r="I14" s="121"/>
      <c r="J14" s="121"/>
      <c r="M14" s="5" t="s">
        <v>361</v>
      </c>
      <c r="N14" s="5" t="s">
        <v>362</v>
      </c>
    </row>
    <row r="15" spans="1:14" ht="14.25" customHeight="1" x14ac:dyDescent="0.25">
      <c r="B15" s="86"/>
      <c r="C15" s="86"/>
      <c r="D15" s="86"/>
      <c r="E15" s="86"/>
      <c r="F15" s="86"/>
      <c r="G15" s="86"/>
      <c r="H15" s="86"/>
      <c r="I15" s="86"/>
      <c r="J15" s="86"/>
    </row>
    <row r="16" spans="1:14" ht="24.95" customHeight="1" x14ac:dyDescent="0.25">
      <c r="A16" s="1" t="s">
        <v>245</v>
      </c>
      <c r="C16" s="119" t="str">
        <f>IF(_L="Français",M16,N16)</f>
        <v>We produce a automobile insurance rate manual. (Please complete sections 1 to 9)</v>
      </c>
      <c r="D16" s="119"/>
      <c r="E16" s="119"/>
      <c r="F16" s="119"/>
      <c r="G16" s="119"/>
      <c r="H16" s="119"/>
      <c r="I16" s="119"/>
      <c r="J16" s="119"/>
      <c r="K16" s="74" t="b">
        <v>0</v>
      </c>
      <c r="M16" s="85" t="s">
        <v>357</v>
      </c>
      <c r="N16" s="5" t="s">
        <v>356</v>
      </c>
    </row>
    <row r="17" spans="1:14" ht="9.9499999999999993" customHeight="1" x14ac:dyDescent="0.25">
      <c r="A17" s="114"/>
      <c r="C17" s="87"/>
      <c r="D17" s="87"/>
      <c r="E17" s="87"/>
      <c r="F17" s="87"/>
      <c r="G17" s="87"/>
      <c r="H17" s="87"/>
      <c r="I17" s="87"/>
      <c r="J17" s="87"/>
      <c r="K17" s="74"/>
      <c r="M17" s="85"/>
    </row>
    <row r="18" spans="1:14" ht="24.95" customHeight="1" x14ac:dyDescent="0.25">
      <c r="A18" s="1" t="s">
        <v>247</v>
      </c>
      <c r="C18" s="119" t="str">
        <f>IF(_L="Français",M18,N18)</f>
        <v>We do not produce a automobile insurance rate manual. (Please complete only the "Name of insurer" and "Person in charge" sections)</v>
      </c>
      <c r="D18" s="119"/>
      <c r="E18" s="119"/>
      <c r="F18" s="119"/>
      <c r="G18" s="119"/>
      <c r="H18" s="119"/>
      <c r="I18" s="119"/>
      <c r="J18" s="119"/>
      <c r="K18" s="74" t="b">
        <v>0</v>
      </c>
      <c r="M18" s="5" t="s">
        <v>355</v>
      </c>
      <c r="N18" s="5" t="s">
        <v>358</v>
      </c>
    </row>
    <row r="19" spans="1:14" ht="7.5" customHeight="1" x14ac:dyDescent="0.25">
      <c r="B19" s="39"/>
      <c r="C19" s="15"/>
      <c r="D19" s="4"/>
      <c r="E19" s="4"/>
      <c r="F19" s="4"/>
      <c r="G19" s="14"/>
      <c r="H19" s="4"/>
      <c r="I19" s="113"/>
      <c r="J19" s="116"/>
    </row>
    <row r="20" spans="1:14" ht="7.5" customHeight="1" x14ac:dyDescent="0.25">
      <c r="B20" s="39"/>
      <c r="C20" s="15"/>
      <c r="D20" s="87"/>
      <c r="E20" s="87"/>
      <c r="F20" s="87"/>
      <c r="G20" s="14"/>
      <c r="H20" s="87"/>
      <c r="I20" s="113"/>
      <c r="J20" s="116"/>
    </row>
    <row r="21" spans="1:14" ht="23.25" customHeight="1" x14ac:dyDescent="0.25">
      <c r="A21" s="1" t="s">
        <v>220</v>
      </c>
      <c r="B21" s="137" t="str">
        <f>IF(_L="Français",M21,N21)</f>
        <v>Name of insurer :</v>
      </c>
      <c r="C21" s="137"/>
      <c r="D21" s="137"/>
      <c r="E21" s="138"/>
      <c r="F21" s="139"/>
      <c r="G21" s="139"/>
      <c r="H21" s="139"/>
      <c r="I21" s="139"/>
      <c r="J21" s="140"/>
      <c r="M21" s="5" t="s">
        <v>1</v>
      </c>
      <c r="N21" s="5" t="s">
        <v>103</v>
      </c>
    </row>
    <row r="22" spans="1:14" ht="14.25" customHeight="1" x14ac:dyDescent="0.25">
      <c r="B22" s="33"/>
      <c r="C22" s="33"/>
      <c r="D22" s="33"/>
      <c r="E22" s="3"/>
      <c r="F22" s="3"/>
      <c r="G22" s="3"/>
      <c r="H22" s="3"/>
      <c r="I22" s="3"/>
      <c r="J22" s="3"/>
    </row>
    <row r="23" spans="1:14" ht="14.25" customHeight="1" x14ac:dyDescent="0.25">
      <c r="B23" s="24" t="s">
        <v>2</v>
      </c>
      <c r="D23" s="23"/>
      <c r="E23" s="23"/>
      <c r="F23" s="23"/>
      <c r="G23" s="24"/>
      <c r="H23" s="23"/>
      <c r="I23" s="23"/>
      <c r="J23" s="23"/>
    </row>
    <row r="24" spans="1:14" ht="14.25" customHeight="1" x14ac:dyDescent="0.25">
      <c r="D24" s="131" t="str">
        <f>IF(_L="Français",M24,N24)</f>
        <v>Person in charge :</v>
      </c>
      <c r="E24" s="131"/>
      <c r="F24" s="3"/>
      <c r="I24" s="131" t="str">
        <f>IF(_L="Français",M25,N25)</f>
        <v>Supervisor :</v>
      </c>
      <c r="J24" s="131"/>
      <c r="M24" s="5" t="s">
        <v>3</v>
      </c>
      <c r="N24" s="5" t="s">
        <v>104</v>
      </c>
    </row>
    <row r="25" spans="1:14" s="21" customFormat="1" ht="14.25" customHeight="1" x14ac:dyDescent="0.25">
      <c r="A25" s="48"/>
      <c r="B25" s="49"/>
      <c r="C25" s="3"/>
      <c r="D25" s="125" t="s">
        <v>175</v>
      </c>
      <c r="E25" s="126"/>
      <c r="F25" s="3"/>
      <c r="G25" s="50"/>
      <c r="H25" s="51"/>
      <c r="I25" s="125" t="s">
        <v>176</v>
      </c>
      <c r="J25" s="126"/>
      <c r="K25" s="52"/>
      <c r="M25" s="21" t="s">
        <v>4</v>
      </c>
      <c r="N25" s="21" t="s">
        <v>105</v>
      </c>
    </row>
    <row r="26" spans="1:14" ht="14.25" customHeight="1" x14ac:dyDescent="0.25">
      <c r="A26" s="1" t="s">
        <v>221</v>
      </c>
      <c r="C26" s="15" t="str">
        <f>IF(_L="Français",M26,N26)</f>
        <v>Name :</v>
      </c>
      <c r="D26" s="130"/>
      <c r="E26" s="130"/>
      <c r="H26" s="15" t="str">
        <f>IF(_L="Français",M26,N26)</f>
        <v>Name :</v>
      </c>
      <c r="I26" s="130"/>
      <c r="J26" s="130"/>
      <c r="M26" s="5" t="s">
        <v>5</v>
      </c>
      <c r="N26" s="5" t="s">
        <v>106</v>
      </c>
    </row>
    <row r="27" spans="1:14" ht="9.9499999999999993" customHeight="1" x14ac:dyDescent="0.25">
      <c r="C27" s="15"/>
      <c r="D27" s="4"/>
      <c r="E27" s="4"/>
      <c r="H27" s="15"/>
      <c r="I27" s="4"/>
      <c r="J27" s="10"/>
    </row>
    <row r="28" spans="1:14" ht="14.25" customHeight="1" x14ac:dyDescent="0.25">
      <c r="A28" s="1" t="s">
        <v>83</v>
      </c>
      <c r="C28" s="15" t="str">
        <f>IF(_L="Français",M28,N28)</f>
        <v>Telephone :</v>
      </c>
      <c r="D28" s="130"/>
      <c r="E28" s="130"/>
      <c r="H28" s="15" t="str">
        <f>IF(_L="Français",M28,N28)</f>
        <v>Telephone :</v>
      </c>
      <c r="I28" s="130"/>
      <c r="J28" s="130"/>
      <c r="M28" s="5" t="s">
        <v>7</v>
      </c>
      <c r="N28" s="5" t="s">
        <v>107</v>
      </c>
    </row>
    <row r="29" spans="1:14" ht="9.9499999999999993" customHeight="1" x14ac:dyDescent="0.25">
      <c r="C29" s="15"/>
      <c r="D29" s="4"/>
      <c r="E29" s="4" t="s">
        <v>6</v>
      </c>
      <c r="H29" s="15"/>
      <c r="I29" s="4"/>
      <c r="J29" s="10"/>
    </row>
    <row r="30" spans="1:14" ht="14.25" customHeight="1" x14ac:dyDescent="0.25">
      <c r="A30" s="1" t="s">
        <v>84</v>
      </c>
      <c r="C30" s="15" t="str">
        <f>IF(_L="Français",M30,N30)</f>
        <v>E-mail:</v>
      </c>
      <c r="D30" s="130"/>
      <c r="E30" s="130"/>
      <c r="H30" s="15" t="str">
        <f>IF(_L="Français",M30,N30)</f>
        <v>E-mail:</v>
      </c>
      <c r="I30" s="130"/>
      <c r="J30" s="130"/>
      <c r="M30" s="5" t="s">
        <v>8</v>
      </c>
      <c r="N30" s="5" t="s">
        <v>108</v>
      </c>
    </row>
    <row r="31" spans="1:14" ht="14.25" customHeight="1" x14ac:dyDescent="0.25">
      <c r="B31" s="39"/>
      <c r="C31" s="15"/>
      <c r="D31" s="4"/>
      <c r="E31" s="4"/>
      <c r="F31" s="4"/>
      <c r="H31" s="4"/>
      <c r="I31" s="4"/>
      <c r="J31" s="4"/>
    </row>
    <row r="32" spans="1:14" ht="14.25" customHeight="1" x14ac:dyDescent="0.25">
      <c r="B32" s="14"/>
      <c r="C32" s="15"/>
      <c r="D32" s="4"/>
      <c r="E32" s="4"/>
      <c r="F32" s="4"/>
      <c r="G32" s="14"/>
      <c r="H32" s="4"/>
      <c r="I32" s="4"/>
      <c r="J32" s="4"/>
    </row>
    <row r="33" spans="1:14" ht="14.25" customHeight="1" x14ac:dyDescent="0.25">
      <c r="B33" s="40" t="str">
        <f>IF(_L="Français",M33,N33)</f>
        <v>PROCEDURE :</v>
      </c>
      <c r="C33" s="41"/>
      <c r="D33" s="42"/>
      <c r="E33" s="42"/>
      <c r="F33" s="42"/>
      <c r="G33" s="43"/>
      <c r="H33" s="42"/>
      <c r="I33" s="42"/>
      <c r="J33" s="42"/>
      <c r="M33" s="5" t="s">
        <v>0</v>
      </c>
      <c r="N33" s="5" t="s">
        <v>101</v>
      </c>
    </row>
    <row r="34" spans="1:14" ht="41.25" customHeight="1" x14ac:dyDescent="0.25">
      <c r="B34" s="136" t="str">
        <f>IF(_L="Français",M34,N34)</f>
        <v>Complete the following sections and identify the criteria amended as well as any categories affected, along with the related page or section of your manual.  Briefly explain the nature of the amendment (standard, premium, eligibility condition, %, etc.) and specify whether information has been added or withdrawn.</v>
      </c>
      <c r="C34" s="136"/>
      <c r="D34" s="136"/>
      <c r="E34" s="136"/>
      <c r="F34" s="136"/>
      <c r="G34" s="136"/>
      <c r="H34" s="136"/>
      <c r="I34" s="136"/>
      <c r="J34" s="136"/>
      <c r="M34" s="5" t="s">
        <v>75</v>
      </c>
      <c r="N34" s="5" t="s">
        <v>102</v>
      </c>
    </row>
    <row r="35" spans="1:14" ht="14.25" customHeight="1" x14ac:dyDescent="0.25">
      <c r="B35" s="44"/>
      <c r="C35" s="44"/>
      <c r="D35" s="44"/>
      <c r="E35" s="44"/>
      <c r="F35" s="44"/>
      <c r="G35" s="44"/>
      <c r="H35" s="44"/>
      <c r="I35" s="44"/>
      <c r="J35" s="44"/>
    </row>
    <row r="36" spans="1:14" ht="14.25" customHeight="1" x14ac:dyDescent="0.25">
      <c r="B36" s="45"/>
      <c r="C36" s="46"/>
      <c r="D36" s="47"/>
      <c r="E36" s="47"/>
      <c r="F36" s="47"/>
      <c r="G36" s="45"/>
      <c r="H36" s="47"/>
      <c r="I36" s="47"/>
      <c r="J36" s="47"/>
    </row>
    <row r="37" spans="1:14" ht="14.25" customHeight="1" x14ac:dyDescent="0.25">
      <c r="D37" s="8"/>
      <c r="E37" s="8"/>
      <c r="F37" s="8"/>
      <c r="H37" s="8"/>
      <c r="I37" s="8"/>
      <c r="J37" s="8"/>
    </row>
    <row r="38" spans="1:14" s="55" customFormat="1" ht="35.1" customHeight="1" x14ac:dyDescent="0.25">
      <c r="A38" s="53" t="s">
        <v>9</v>
      </c>
      <c r="B38" s="54" t="str">
        <f>IF(_L="Français",M38,N38)</f>
        <v>EFFECTIVE DATE OF MANUAL OF FILED AMENDMENTS :</v>
      </c>
      <c r="E38" s="11"/>
      <c r="F38" s="11"/>
      <c r="G38" s="53"/>
      <c r="H38" s="11"/>
      <c r="I38" s="11"/>
      <c r="J38" s="11"/>
      <c r="K38" s="56"/>
      <c r="M38" s="55" t="s">
        <v>10</v>
      </c>
      <c r="N38" s="55" t="s">
        <v>109</v>
      </c>
    </row>
    <row r="39" spans="1:14" ht="14.25" customHeight="1" x14ac:dyDescent="0.25">
      <c r="B39" s="57"/>
      <c r="C39" s="58"/>
      <c r="D39" s="59"/>
      <c r="E39" s="59"/>
      <c r="F39" s="59"/>
      <c r="G39" s="60"/>
      <c r="H39" s="59"/>
      <c r="I39" s="59"/>
      <c r="J39" s="59"/>
    </row>
    <row r="40" spans="1:14" ht="14.25" customHeight="1" x14ac:dyDescent="0.25">
      <c r="B40" s="57"/>
      <c r="C40" s="58"/>
      <c r="D40" s="59"/>
      <c r="E40" s="61" t="s">
        <v>82</v>
      </c>
      <c r="G40" s="141"/>
      <c r="H40" s="141"/>
      <c r="I40" s="141"/>
      <c r="J40" s="141"/>
      <c r="M40" s="5" t="s">
        <v>11</v>
      </c>
      <c r="N40" s="5" t="s">
        <v>110</v>
      </c>
    </row>
    <row r="41" spans="1:14" ht="14.25" customHeight="1" x14ac:dyDescent="0.25">
      <c r="B41" s="57"/>
      <c r="C41" s="58"/>
      <c r="D41" s="59"/>
      <c r="E41" s="62"/>
      <c r="F41" s="63"/>
      <c r="G41" s="127"/>
      <c r="H41" s="127"/>
      <c r="I41" s="127"/>
      <c r="J41" s="127"/>
    </row>
    <row r="42" spans="1:14" ht="14.25" customHeight="1" x14ac:dyDescent="0.25">
      <c r="A42" s="1" t="s">
        <v>222</v>
      </c>
      <c r="B42" s="64"/>
      <c r="C42" s="15" t="str">
        <f>IF(_L="Français",M42,N42)</f>
        <v>New business (NB)</v>
      </c>
      <c r="E42" s="89"/>
      <c r="G42" s="135"/>
      <c r="H42" s="135"/>
      <c r="I42" s="135"/>
      <c r="J42" s="135"/>
      <c r="M42" s="5" t="s">
        <v>12</v>
      </c>
      <c r="N42" s="5" t="s">
        <v>111</v>
      </c>
    </row>
    <row r="43" spans="1:14" ht="9.9499999999999993" customHeight="1" x14ac:dyDescent="0.25">
      <c r="B43" s="64"/>
      <c r="C43" s="65"/>
      <c r="D43" s="4"/>
      <c r="E43" s="4"/>
      <c r="F43" s="4"/>
      <c r="G43" s="6"/>
      <c r="H43" s="7"/>
      <c r="I43" s="7"/>
      <c r="J43" s="7"/>
    </row>
    <row r="44" spans="1:14" ht="14.25" customHeight="1" x14ac:dyDescent="0.25">
      <c r="A44" s="1" t="s">
        <v>178</v>
      </c>
      <c r="B44" s="64"/>
      <c r="C44" s="15" t="str">
        <f>IF(_L="Français",M44,N44)</f>
        <v>Renewals (R)</v>
      </c>
      <c r="E44" s="89"/>
      <c r="F44" s="4"/>
      <c r="G44" s="135"/>
      <c r="H44" s="135"/>
      <c r="I44" s="135"/>
      <c r="J44" s="135"/>
      <c r="M44" s="5" t="s">
        <v>13</v>
      </c>
      <c r="N44" s="5" t="s">
        <v>112</v>
      </c>
    </row>
    <row r="45" spans="1:14" ht="14.25" customHeight="1" x14ac:dyDescent="0.25">
      <c r="B45" s="64"/>
      <c r="C45" s="65"/>
      <c r="D45" s="4"/>
      <c r="E45" s="4"/>
      <c r="F45" s="4"/>
      <c r="G45" s="14"/>
      <c r="H45" s="4"/>
      <c r="I45" s="4"/>
      <c r="J45" s="4"/>
    </row>
    <row r="46" spans="1:14" ht="14.25" customHeight="1" x14ac:dyDescent="0.25">
      <c r="B46" s="64"/>
      <c r="C46" s="65"/>
      <c r="D46" s="4"/>
      <c r="E46" s="4"/>
      <c r="F46" s="4"/>
      <c r="G46" s="14"/>
      <c r="H46" s="4"/>
      <c r="I46" s="4"/>
      <c r="J46" s="4"/>
    </row>
    <row r="47" spans="1:14" s="55" customFormat="1" ht="35.1" customHeight="1" x14ac:dyDescent="0.25">
      <c r="A47" s="53" t="s">
        <v>64</v>
      </c>
      <c r="B47" s="54" t="str">
        <f>IF(_L="Français",M47,N47)</f>
        <v>IMPACT OF AMENDMENTS (Indicate the average impact (%) on rates for all your automobile business):</v>
      </c>
      <c r="D47" s="66"/>
      <c r="E47" s="66"/>
      <c r="F47" s="66"/>
      <c r="G47" s="66"/>
      <c r="H47" s="66"/>
      <c r="I47" s="66"/>
      <c r="J47" s="66"/>
      <c r="K47" s="56"/>
      <c r="M47" s="55" t="s">
        <v>85</v>
      </c>
      <c r="N47" s="55" t="s">
        <v>113</v>
      </c>
    </row>
    <row r="48" spans="1:14" ht="14.25" customHeight="1" x14ac:dyDescent="0.25">
      <c r="B48" s="18"/>
      <c r="C48" s="67"/>
      <c r="D48" s="23"/>
      <c r="E48" s="23"/>
      <c r="F48" s="23"/>
      <c r="G48" s="24"/>
      <c r="H48" s="23"/>
      <c r="I48" s="23"/>
      <c r="J48" s="23"/>
    </row>
    <row r="49" spans="1:14" ht="14.25" customHeight="1" x14ac:dyDescent="0.25">
      <c r="B49" s="68"/>
      <c r="C49" s="69"/>
      <c r="D49" s="70"/>
      <c r="E49" s="71" t="s">
        <v>177</v>
      </c>
      <c r="F49" s="46"/>
      <c r="G49" s="143" t="str">
        <f>IF(_L="Français",$M$40,$N$40)</f>
        <v>Briefly comment</v>
      </c>
      <c r="H49" s="143"/>
      <c r="I49" s="143"/>
      <c r="J49" s="143"/>
    </row>
    <row r="50" spans="1:14" ht="14.25" customHeight="1" x14ac:dyDescent="0.25">
      <c r="B50" s="68"/>
      <c r="C50" s="69"/>
      <c r="D50" s="70"/>
      <c r="E50" s="62" t="s">
        <v>175</v>
      </c>
      <c r="F50" s="63"/>
      <c r="G50" s="122" t="s">
        <v>176</v>
      </c>
      <c r="H50" s="122"/>
      <c r="I50" s="122"/>
      <c r="J50" s="122"/>
    </row>
    <row r="51" spans="1:14" ht="14.25" customHeight="1" x14ac:dyDescent="0.25">
      <c r="B51" s="68"/>
      <c r="C51" s="69"/>
      <c r="D51" s="70"/>
      <c r="E51" s="72"/>
      <c r="F51" s="63"/>
      <c r="G51" s="12"/>
      <c r="H51" s="12"/>
      <c r="I51" s="12"/>
      <c r="J51" s="12"/>
    </row>
    <row r="52" spans="1:14" ht="14.25" customHeight="1" x14ac:dyDescent="0.25">
      <c r="A52" s="1" t="s">
        <v>223</v>
      </c>
      <c r="B52" s="64"/>
      <c r="C52" s="15" t="str">
        <f>IF(_L="Français",M52,N52)</f>
        <v xml:space="preserve">Average rate INCREASE of </v>
      </c>
      <c r="D52" s="4"/>
      <c r="E52" s="88"/>
      <c r="F52" s="8" t="s">
        <v>177</v>
      </c>
      <c r="G52" s="129"/>
      <c r="H52" s="129"/>
      <c r="I52" s="129"/>
      <c r="J52" s="129"/>
      <c r="M52" s="5" t="s">
        <v>86</v>
      </c>
      <c r="N52" s="5" t="s">
        <v>114</v>
      </c>
    </row>
    <row r="53" spans="1:14" ht="9.9499999999999993" customHeight="1" x14ac:dyDescent="0.25">
      <c r="B53" s="64"/>
      <c r="C53" s="67"/>
      <c r="E53" s="10"/>
      <c r="F53" s="8"/>
      <c r="G53" s="9"/>
      <c r="H53" s="10"/>
      <c r="I53" s="10"/>
      <c r="J53" s="10"/>
    </row>
    <row r="54" spans="1:14" ht="14.25" customHeight="1" x14ac:dyDescent="0.25">
      <c r="A54" s="1" t="s">
        <v>179</v>
      </c>
      <c r="B54" s="64"/>
      <c r="C54" s="15" t="str">
        <f>IF(_L="Français",M54,N54)</f>
        <v>Average rate DECREASE of</v>
      </c>
      <c r="D54" s="4"/>
      <c r="E54" s="88"/>
      <c r="F54" s="8" t="s">
        <v>177</v>
      </c>
      <c r="G54" s="129" t="s">
        <v>14</v>
      </c>
      <c r="H54" s="129"/>
      <c r="I54" s="129"/>
      <c r="J54" s="129"/>
      <c r="M54" s="5" t="s">
        <v>87</v>
      </c>
      <c r="N54" s="5" t="s">
        <v>115</v>
      </c>
    </row>
    <row r="55" spans="1:14" ht="9.9499999999999993" customHeight="1" x14ac:dyDescent="0.25">
      <c r="B55" s="64"/>
      <c r="C55" s="67"/>
      <c r="E55" s="10"/>
      <c r="F55" s="8"/>
      <c r="G55" s="9"/>
      <c r="H55" s="10"/>
      <c r="I55" s="10"/>
      <c r="J55" s="10"/>
    </row>
    <row r="56" spans="1:14" ht="14.25" customHeight="1" x14ac:dyDescent="0.25">
      <c r="A56" s="1" t="s">
        <v>224</v>
      </c>
      <c r="B56" s="64"/>
      <c r="C56" s="15" t="str">
        <f>IF(_L="Français",M56,N56)</f>
        <v xml:space="preserve">Average rate VARIATION of </v>
      </c>
      <c r="D56" s="4"/>
      <c r="E56" s="88"/>
      <c r="F56" s="8" t="s">
        <v>177</v>
      </c>
      <c r="G56" s="128"/>
      <c r="H56" s="128"/>
      <c r="I56" s="128"/>
      <c r="J56" s="128"/>
      <c r="M56" s="5" t="s">
        <v>88</v>
      </c>
      <c r="N56" s="5" t="s">
        <v>116</v>
      </c>
    </row>
    <row r="57" spans="1:14" ht="14.25" customHeight="1" x14ac:dyDescent="0.25">
      <c r="B57" s="64"/>
      <c r="C57" s="65"/>
      <c r="D57" s="8"/>
      <c r="E57" s="8"/>
      <c r="F57" s="8"/>
      <c r="G57" s="14"/>
      <c r="H57" s="4"/>
      <c r="I57" s="4"/>
      <c r="J57" s="4"/>
    </row>
    <row r="58" spans="1:14" ht="14.25" customHeight="1" x14ac:dyDescent="0.25">
      <c r="B58" s="64"/>
      <c r="C58" s="65"/>
      <c r="D58" s="8"/>
      <c r="E58" s="8"/>
      <c r="F58" s="8"/>
      <c r="G58" s="14"/>
      <c r="H58" s="4"/>
      <c r="I58" s="4"/>
      <c r="J58" s="4"/>
    </row>
    <row r="59" spans="1:14" ht="14.25" customHeight="1" x14ac:dyDescent="0.25">
      <c r="B59" s="64"/>
      <c r="C59" s="65"/>
      <c r="D59" s="8"/>
      <c r="E59" s="8"/>
      <c r="F59" s="8"/>
      <c r="G59" s="14"/>
      <c r="H59" s="4"/>
      <c r="I59" s="4"/>
      <c r="J59" s="4"/>
    </row>
    <row r="60" spans="1:14" s="55" customFormat="1" ht="35.1" customHeight="1" x14ac:dyDescent="0.25">
      <c r="A60" s="53" t="s">
        <v>15</v>
      </c>
      <c r="B60" s="54" t="str">
        <f>IF(_L="Français",M60,N60)</f>
        <v>CATEGORY OF VEHICULE AFFECTED BY RATE OR OTHER AMENDMENTS :</v>
      </c>
      <c r="E60" s="11"/>
      <c r="F60" s="11"/>
      <c r="G60" s="53"/>
      <c r="H60" s="11"/>
      <c r="I60" s="11"/>
      <c r="J60" s="11"/>
      <c r="K60" s="56"/>
      <c r="M60" s="55" t="s">
        <v>16</v>
      </c>
      <c r="N60" s="55" t="s">
        <v>117</v>
      </c>
    </row>
    <row r="61" spans="1:14" ht="14.25" customHeight="1" x14ac:dyDescent="0.25">
      <c r="B61" s="18"/>
      <c r="C61" s="67"/>
      <c r="E61" s="8"/>
      <c r="F61" s="8"/>
      <c r="G61" s="18"/>
      <c r="H61" s="8"/>
      <c r="I61" s="8"/>
      <c r="J61" s="8"/>
    </row>
    <row r="62" spans="1:14" ht="14.25" customHeight="1" x14ac:dyDescent="0.25">
      <c r="B62" s="57"/>
      <c r="C62" s="58"/>
      <c r="D62" s="73" t="s">
        <v>17</v>
      </c>
      <c r="E62" s="13"/>
      <c r="F62" s="13"/>
      <c r="G62" s="124" t="str">
        <f>IF(_L="Français",$M$62,$N$62)</f>
        <v>Briefly describe</v>
      </c>
      <c r="H62" s="124"/>
      <c r="I62" s="124"/>
      <c r="J62" s="124"/>
      <c r="M62" s="5" t="s">
        <v>18</v>
      </c>
      <c r="N62" s="5" t="s">
        <v>118</v>
      </c>
    </row>
    <row r="63" spans="1:14" ht="14.25" customHeight="1" x14ac:dyDescent="0.25">
      <c r="B63" s="57"/>
      <c r="C63" s="58"/>
      <c r="D63" s="73"/>
      <c r="E63" s="13"/>
      <c r="F63" s="62" t="s">
        <v>175</v>
      </c>
      <c r="G63" s="122" t="s">
        <v>176</v>
      </c>
      <c r="H63" s="122"/>
      <c r="I63" s="122"/>
      <c r="J63" s="122"/>
    </row>
    <row r="64" spans="1:14" ht="14.25" customHeight="1" x14ac:dyDescent="0.25">
      <c r="A64" s="1" t="s">
        <v>225</v>
      </c>
      <c r="B64" s="57"/>
      <c r="C64" s="15" t="str">
        <f>IF(_L="Français",M64,N64)</f>
        <v>Private passenger vehicles</v>
      </c>
      <c r="E64" s="73"/>
      <c r="F64" s="73"/>
      <c r="G64" s="123"/>
      <c r="H64" s="123"/>
      <c r="I64" s="123"/>
      <c r="J64" s="123"/>
      <c r="K64" s="74"/>
      <c r="M64" s="5" t="s">
        <v>73</v>
      </c>
      <c r="N64" s="5" t="s">
        <v>119</v>
      </c>
    </row>
    <row r="65" spans="1:14" ht="9.9499999999999993" customHeight="1" x14ac:dyDescent="0.25">
      <c r="B65" s="57"/>
      <c r="C65" s="58"/>
      <c r="D65" s="73"/>
      <c r="E65" s="73"/>
      <c r="F65" s="73"/>
      <c r="G65" s="75"/>
      <c r="I65" s="76"/>
      <c r="J65" s="26">
        <f>IF(K64=TRUE,1,0)</f>
        <v>0</v>
      </c>
    </row>
    <row r="66" spans="1:14" ht="14.25" customHeight="1" x14ac:dyDescent="0.25">
      <c r="A66" s="1" t="s">
        <v>180</v>
      </c>
      <c r="B66" s="12"/>
      <c r="C66" s="15" t="str">
        <f>IF(_L="Français",M66,N66)</f>
        <v>Motorcycles / Mopeds</v>
      </c>
      <c r="E66" s="4"/>
      <c r="F66" s="4"/>
      <c r="G66" s="123"/>
      <c r="H66" s="123"/>
      <c r="I66" s="123"/>
      <c r="J66" s="123"/>
      <c r="K66" s="74"/>
      <c r="M66" s="5" t="s">
        <v>19</v>
      </c>
      <c r="N66" s="5" t="s">
        <v>120</v>
      </c>
    </row>
    <row r="67" spans="1:14" ht="9.9499999999999993" customHeight="1" x14ac:dyDescent="0.25">
      <c r="B67" s="12"/>
      <c r="C67" s="15"/>
      <c r="E67" s="4"/>
      <c r="F67" s="4"/>
      <c r="G67" s="12"/>
      <c r="H67" s="13"/>
      <c r="I67" s="13"/>
      <c r="J67" s="26">
        <f>IF(K66=TRUE,1,0)</f>
        <v>0</v>
      </c>
    </row>
    <row r="68" spans="1:14" ht="14.25" customHeight="1" x14ac:dyDescent="0.25">
      <c r="A68" s="1" t="s">
        <v>226</v>
      </c>
      <c r="B68" s="12"/>
      <c r="C68" s="15" t="str">
        <f>IF(_L="Français",M68,N68)</f>
        <v>Snowmobiles</v>
      </c>
      <c r="E68" s="4"/>
      <c r="F68" s="4"/>
      <c r="G68" s="123"/>
      <c r="H68" s="123"/>
      <c r="I68" s="123"/>
      <c r="J68" s="123"/>
      <c r="K68" s="74"/>
      <c r="M68" s="5" t="s">
        <v>20</v>
      </c>
      <c r="N68" s="5" t="s">
        <v>121</v>
      </c>
    </row>
    <row r="69" spans="1:14" ht="9.9499999999999993" customHeight="1" x14ac:dyDescent="0.25">
      <c r="B69" s="12"/>
      <c r="C69" s="15"/>
      <c r="E69" s="4"/>
      <c r="F69" s="4"/>
      <c r="G69" s="12"/>
      <c r="H69" s="13"/>
      <c r="I69" s="13"/>
      <c r="J69" s="26">
        <f>IF(K68=TRUE,1,0)</f>
        <v>0</v>
      </c>
    </row>
    <row r="70" spans="1:14" ht="14.25" customHeight="1" x14ac:dyDescent="0.25">
      <c r="A70" s="1" t="s">
        <v>181</v>
      </c>
      <c r="B70" s="12"/>
      <c r="C70" s="15" t="str">
        <f>IF(_L="Français",M70,N70)</f>
        <v>All terrain vehicles (ATV)</v>
      </c>
      <c r="E70" s="4"/>
      <c r="F70" s="4"/>
      <c r="G70" s="123"/>
      <c r="H70" s="123"/>
      <c r="I70" s="123"/>
      <c r="J70" s="123"/>
      <c r="K70" s="74"/>
      <c r="M70" s="5" t="s">
        <v>21</v>
      </c>
      <c r="N70" s="5" t="s">
        <v>122</v>
      </c>
    </row>
    <row r="71" spans="1:14" ht="9.9499999999999993" customHeight="1" x14ac:dyDescent="0.25">
      <c r="B71" s="12"/>
      <c r="C71" s="15"/>
      <c r="E71" s="4"/>
      <c r="F71" s="4"/>
      <c r="G71" s="12"/>
      <c r="H71" s="13"/>
      <c r="I71" s="13"/>
      <c r="J71" s="26">
        <f>IF(K70=TRUE,1,0)</f>
        <v>0</v>
      </c>
    </row>
    <row r="72" spans="1:14" ht="14.25" customHeight="1" x14ac:dyDescent="0.25">
      <c r="A72" s="1" t="s">
        <v>227</v>
      </c>
      <c r="B72" s="12"/>
      <c r="C72" s="15" t="str">
        <f>IF(_L="Français",M72,N72)</f>
        <v>Recreational vehicles (trailers, motorhomes, Fifth wheels)</v>
      </c>
      <c r="E72" s="4"/>
      <c r="F72" s="4"/>
      <c r="G72" s="123"/>
      <c r="H72" s="123"/>
      <c r="I72" s="123"/>
      <c r="J72" s="123"/>
      <c r="K72" s="74"/>
      <c r="M72" s="5" t="s">
        <v>89</v>
      </c>
      <c r="N72" s="5" t="s">
        <v>123</v>
      </c>
    </row>
    <row r="73" spans="1:14" ht="9.9499999999999993" customHeight="1" x14ac:dyDescent="0.25">
      <c r="B73" s="12"/>
      <c r="C73" s="15"/>
      <c r="E73" s="4"/>
      <c r="F73" s="4"/>
      <c r="G73" s="12"/>
      <c r="H73" s="13"/>
      <c r="I73" s="13"/>
      <c r="J73" s="26">
        <f>IF(K72=TRUE,1,0)</f>
        <v>0</v>
      </c>
    </row>
    <row r="74" spans="1:14" ht="14.25" customHeight="1" x14ac:dyDescent="0.25">
      <c r="A74" s="1" t="s">
        <v>182</v>
      </c>
      <c r="B74" s="12"/>
      <c r="C74" s="15" t="str">
        <f>IF(_L="Français",M74,N74)</f>
        <v>Commercial vehicles</v>
      </c>
      <c r="E74" s="4"/>
      <c r="F74" s="4"/>
      <c r="G74" s="123"/>
      <c r="H74" s="123"/>
      <c r="I74" s="123"/>
      <c r="J74" s="123"/>
      <c r="K74" s="74"/>
      <c r="M74" s="5" t="s">
        <v>72</v>
      </c>
      <c r="N74" s="5" t="s">
        <v>124</v>
      </c>
    </row>
    <row r="75" spans="1:14" ht="9.9499999999999993" customHeight="1" x14ac:dyDescent="0.25">
      <c r="B75" s="12"/>
      <c r="C75" s="15"/>
      <c r="E75" s="4"/>
      <c r="F75" s="4"/>
      <c r="G75" s="12"/>
      <c r="H75" s="13"/>
      <c r="I75" s="13"/>
      <c r="J75" s="26">
        <f>IF(K74=TRUE,1,0)</f>
        <v>0</v>
      </c>
    </row>
    <row r="76" spans="1:14" ht="14.25" customHeight="1" x14ac:dyDescent="0.25">
      <c r="A76" s="1" t="s">
        <v>228</v>
      </c>
      <c r="B76" s="12"/>
      <c r="C76" s="15" t="str">
        <f>IF(_L="Français",M76,N76)</f>
        <v>Interurban trucks</v>
      </c>
      <c r="E76" s="8"/>
      <c r="F76" s="8"/>
      <c r="G76" s="123"/>
      <c r="H76" s="123"/>
      <c r="I76" s="123"/>
      <c r="J76" s="123"/>
      <c r="K76" s="74"/>
      <c r="M76" s="5" t="s">
        <v>22</v>
      </c>
      <c r="N76" s="5" t="s">
        <v>125</v>
      </c>
    </row>
    <row r="77" spans="1:14" ht="9.9499999999999993" customHeight="1" x14ac:dyDescent="0.25">
      <c r="B77" s="12"/>
      <c r="C77" s="67"/>
      <c r="E77" s="8"/>
      <c r="F77" s="8"/>
      <c r="G77" s="12"/>
      <c r="H77" s="13"/>
      <c r="I77" s="13"/>
      <c r="J77" s="26">
        <f>IF(K76=TRUE,1,0)</f>
        <v>0</v>
      </c>
    </row>
    <row r="78" spans="1:14" ht="14.25" customHeight="1" x14ac:dyDescent="0.25">
      <c r="A78" s="1" t="s">
        <v>183</v>
      </c>
      <c r="B78" s="12"/>
      <c r="C78" s="15" t="str">
        <f>IF(_L="Français",M78,N78)</f>
        <v>Others (specify)</v>
      </c>
      <c r="E78" s="4"/>
      <c r="F78" s="4"/>
      <c r="G78" s="123"/>
      <c r="H78" s="123"/>
      <c r="I78" s="123"/>
      <c r="J78" s="123"/>
      <c r="K78" s="74"/>
      <c r="M78" s="5" t="s">
        <v>23</v>
      </c>
      <c r="N78" s="5" t="s">
        <v>126</v>
      </c>
    </row>
    <row r="79" spans="1:14" ht="14.25" customHeight="1" x14ac:dyDescent="0.25">
      <c r="B79" s="12"/>
      <c r="C79" s="67"/>
      <c r="E79" s="8"/>
      <c r="F79" s="8"/>
      <c r="G79" s="14"/>
      <c r="H79" s="15"/>
      <c r="I79" s="4"/>
      <c r="J79" s="26">
        <f>IF(K78=TRUE,1,0)</f>
        <v>0</v>
      </c>
    </row>
    <row r="80" spans="1:14" s="55" customFormat="1" ht="35.1" customHeight="1" x14ac:dyDescent="0.25">
      <c r="A80" s="53" t="s">
        <v>24</v>
      </c>
      <c r="B80" s="54" t="str">
        <f>IF(_L="Français",M80,N80)</f>
        <v xml:space="preserve">AUTOMOBILE INSURANCE FORMS (Q.P.F. ET Q.E.F.): </v>
      </c>
      <c r="J80" s="77"/>
      <c r="K80" s="56"/>
      <c r="M80" s="55" t="s">
        <v>69</v>
      </c>
      <c r="N80" s="55" t="s">
        <v>127</v>
      </c>
    </row>
    <row r="81" spans="1:14" ht="14.25" customHeight="1" x14ac:dyDescent="0.25">
      <c r="B81" s="18"/>
      <c r="C81" s="46"/>
      <c r="E81" s="16"/>
      <c r="F81" s="16"/>
      <c r="G81" s="17"/>
      <c r="H81" s="16"/>
      <c r="I81" s="13"/>
      <c r="J81" s="13"/>
    </row>
    <row r="82" spans="1:14" ht="14.25" customHeight="1" x14ac:dyDescent="0.25">
      <c r="B82" s="18"/>
      <c r="C82" s="46"/>
      <c r="E82" s="16"/>
      <c r="G82" s="124" t="str">
        <f>IF(_L="Français",$M$62,$N$62)</f>
        <v>Briefly describe</v>
      </c>
      <c r="H82" s="124"/>
      <c r="I82" s="124"/>
      <c r="J82" s="124"/>
    </row>
    <row r="83" spans="1:14" ht="14.25" customHeight="1" x14ac:dyDescent="0.25">
      <c r="B83" s="18"/>
      <c r="C83" s="46"/>
      <c r="E83" s="16"/>
      <c r="F83" s="62" t="s">
        <v>175</v>
      </c>
      <c r="G83" s="122" t="s">
        <v>176</v>
      </c>
      <c r="H83" s="122"/>
      <c r="I83" s="122"/>
      <c r="J83" s="122"/>
    </row>
    <row r="84" spans="1:14" ht="14.25" customHeight="1" x14ac:dyDescent="0.25">
      <c r="A84" s="1" t="s">
        <v>229</v>
      </c>
      <c r="B84" s="18"/>
      <c r="C84" s="15" t="str">
        <f>IF(_L="Français",M84,N84)</f>
        <v>Limits – Section A</v>
      </c>
      <c r="E84" s="16"/>
      <c r="F84" s="16"/>
      <c r="G84" s="123"/>
      <c r="H84" s="123"/>
      <c r="I84" s="123"/>
      <c r="J84" s="123"/>
      <c r="K84" s="74"/>
      <c r="M84" s="5" t="s">
        <v>32</v>
      </c>
      <c r="N84" s="5" t="s">
        <v>128</v>
      </c>
    </row>
    <row r="85" spans="1:14" ht="9.9499999999999993" customHeight="1" x14ac:dyDescent="0.25">
      <c r="B85" s="18"/>
      <c r="C85" s="46"/>
      <c r="E85" s="16"/>
      <c r="F85" s="16"/>
      <c r="G85" s="17"/>
      <c r="H85" s="16"/>
      <c r="I85" s="13"/>
      <c r="J85" s="26">
        <f>IF(K84=TRUE,1,0)</f>
        <v>0</v>
      </c>
    </row>
    <row r="86" spans="1:14" ht="14.25" customHeight="1" x14ac:dyDescent="0.25">
      <c r="A86" s="1" t="s">
        <v>184</v>
      </c>
      <c r="B86" s="18"/>
      <c r="C86" s="15" t="str">
        <f>IF(_L="Français",M86,N86)</f>
        <v>Deductible – Section B</v>
      </c>
      <c r="E86" s="16"/>
      <c r="F86" s="16"/>
      <c r="G86" s="123"/>
      <c r="H86" s="123"/>
      <c r="I86" s="123"/>
      <c r="J86" s="123"/>
      <c r="K86" s="74"/>
      <c r="M86" s="5" t="s">
        <v>31</v>
      </c>
      <c r="N86" s="5" t="s">
        <v>129</v>
      </c>
    </row>
    <row r="87" spans="1:14" ht="9.9499999999999993" customHeight="1" x14ac:dyDescent="0.25">
      <c r="B87" s="18"/>
      <c r="C87" s="46"/>
      <c r="E87" s="16"/>
      <c r="F87" s="16"/>
      <c r="G87" s="17"/>
      <c r="H87" s="16"/>
      <c r="I87" s="13"/>
      <c r="J87" s="26">
        <f>IF(K86=TRUE,1,0)</f>
        <v>0</v>
      </c>
    </row>
    <row r="88" spans="1:14" ht="14.25" customHeight="1" x14ac:dyDescent="0.25">
      <c r="A88" s="1" t="s">
        <v>230</v>
      </c>
      <c r="B88" s="64"/>
      <c r="C88" s="15" t="str">
        <f>IF(_L="Français",M88,N88)</f>
        <v>Q.P.F. No 5  (replacement insurance)</v>
      </c>
      <c r="D88" s="21"/>
      <c r="F88" s="16"/>
      <c r="G88" s="123"/>
      <c r="H88" s="123"/>
      <c r="I88" s="123"/>
      <c r="J88" s="123"/>
      <c r="K88" s="74"/>
      <c r="M88" s="5" t="s">
        <v>90</v>
      </c>
      <c r="N88" s="5" t="s">
        <v>130</v>
      </c>
    </row>
    <row r="89" spans="1:14" ht="9.9499999999999993" customHeight="1" x14ac:dyDescent="0.25">
      <c r="B89" s="64"/>
      <c r="C89" s="15"/>
      <c r="D89" s="16"/>
      <c r="E89" s="16"/>
      <c r="F89" s="16"/>
      <c r="G89" s="17"/>
      <c r="H89" s="16"/>
      <c r="I89" s="13"/>
      <c r="J89" s="26">
        <f>IF(K88=TRUE,1,0)</f>
        <v>0</v>
      </c>
    </row>
    <row r="90" spans="1:14" ht="14.25" customHeight="1" x14ac:dyDescent="0.25">
      <c r="A90" s="1" t="s">
        <v>185</v>
      </c>
      <c r="B90" s="64"/>
      <c r="C90" s="15" t="str">
        <f>IF(_L="Français",M90,N90)</f>
        <v>Q.E.F.</v>
      </c>
      <c r="D90" s="16"/>
      <c r="E90" s="16"/>
      <c r="F90" s="16"/>
      <c r="G90" s="123"/>
      <c r="H90" s="123"/>
      <c r="I90" s="123"/>
      <c r="J90" s="123"/>
      <c r="K90" s="74"/>
      <c r="M90" s="5" t="s">
        <v>67</v>
      </c>
      <c r="N90" s="5" t="s">
        <v>131</v>
      </c>
    </row>
    <row r="91" spans="1:14" ht="9.9499999999999993" customHeight="1" x14ac:dyDescent="0.25">
      <c r="B91" s="12"/>
      <c r="C91" s="15"/>
      <c r="E91" s="4"/>
      <c r="F91" s="4"/>
      <c r="G91" s="12"/>
      <c r="H91" s="13"/>
      <c r="I91" s="13"/>
      <c r="J91" s="26">
        <f>IF(K90=TRUE,1,0)</f>
        <v>0</v>
      </c>
    </row>
    <row r="92" spans="1:14" ht="14.25" customHeight="1" x14ac:dyDescent="0.25">
      <c r="A92" s="1" t="s">
        <v>231</v>
      </c>
      <c r="B92" s="12"/>
      <c r="C92" s="15" t="str">
        <f>IF(_L="Français",M92,N92)</f>
        <v xml:space="preserve">Others (specify)                                             </v>
      </c>
      <c r="E92" s="4"/>
      <c r="F92" s="4"/>
      <c r="G92" s="123"/>
      <c r="H92" s="123"/>
      <c r="I92" s="123"/>
      <c r="J92" s="123"/>
      <c r="K92" s="74"/>
      <c r="M92" s="5" t="s">
        <v>25</v>
      </c>
      <c r="N92" s="5" t="s">
        <v>132</v>
      </c>
    </row>
    <row r="93" spans="1:14" ht="14.25" customHeight="1" x14ac:dyDescent="0.25">
      <c r="B93" s="12"/>
      <c r="E93" s="4"/>
      <c r="F93" s="4"/>
      <c r="G93" s="12"/>
      <c r="H93" s="13"/>
      <c r="I93" s="13"/>
      <c r="J93" s="26">
        <f>IF(K92=TRUE,1,0)</f>
        <v>0</v>
      </c>
    </row>
    <row r="94" spans="1:14" s="55" customFormat="1" ht="35.1" customHeight="1" x14ac:dyDescent="0.25">
      <c r="A94" s="53" t="s">
        <v>26</v>
      </c>
      <c r="B94" s="121" t="str">
        <f>IF(_L="Français",M94,N94)</f>
        <v>BASIC RATE (Indicate any guarantees affected by rate changes and briefly explain the nature of the change) :</v>
      </c>
      <c r="C94" s="121"/>
      <c r="D94" s="121"/>
      <c r="E94" s="121"/>
      <c r="F94" s="121"/>
      <c r="G94" s="121"/>
      <c r="H94" s="121"/>
      <c r="I94" s="121"/>
      <c r="J94" s="121"/>
      <c r="K94" s="56"/>
      <c r="M94" s="55" t="s">
        <v>91</v>
      </c>
      <c r="N94" s="55" t="s">
        <v>133</v>
      </c>
    </row>
    <row r="95" spans="1:14" ht="14.25" customHeight="1" x14ac:dyDescent="0.25">
      <c r="B95" s="64"/>
      <c r="C95" s="15"/>
      <c r="D95" s="4"/>
      <c r="E95" s="4"/>
      <c r="F95" s="4"/>
      <c r="G95" s="14"/>
      <c r="H95" s="4"/>
      <c r="I95" s="4"/>
      <c r="J95" s="4"/>
    </row>
    <row r="96" spans="1:14" ht="14.25" customHeight="1" x14ac:dyDescent="0.25">
      <c r="A96" s="1" t="s">
        <v>232</v>
      </c>
      <c r="B96" s="12"/>
      <c r="C96" s="132"/>
      <c r="D96" s="132"/>
      <c r="E96" s="132"/>
      <c r="F96" s="132"/>
      <c r="G96" s="132"/>
      <c r="H96" s="132"/>
      <c r="I96" s="132"/>
      <c r="J96" s="132"/>
    </row>
    <row r="97" spans="1:16" ht="14.25" customHeight="1" x14ac:dyDescent="0.25">
      <c r="B97" s="12"/>
      <c r="C97" s="132"/>
      <c r="D97" s="132"/>
      <c r="E97" s="132"/>
      <c r="F97" s="132"/>
      <c r="G97" s="132"/>
      <c r="H97" s="132"/>
      <c r="I97" s="132"/>
      <c r="J97" s="132"/>
    </row>
    <row r="98" spans="1:16" ht="14.25" customHeight="1" x14ac:dyDescent="0.25">
      <c r="B98" s="12"/>
      <c r="C98" s="132"/>
      <c r="D98" s="132"/>
      <c r="E98" s="132"/>
      <c r="F98" s="132"/>
      <c r="G98" s="132"/>
      <c r="H98" s="132"/>
      <c r="I98" s="132"/>
      <c r="J98" s="132"/>
    </row>
    <row r="99" spans="1:16" ht="14.25" customHeight="1" x14ac:dyDescent="0.25">
      <c r="B99" s="12"/>
      <c r="C99" s="132"/>
      <c r="D99" s="132"/>
      <c r="E99" s="132"/>
      <c r="F99" s="132"/>
      <c r="G99" s="132"/>
      <c r="H99" s="132"/>
      <c r="I99" s="132"/>
      <c r="J99" s="132"/>
    </row>
    <row r="100" spans="1:16" ht="14.25" customHeight="1" x14ac:dyDescent="0.25">
      <c r="B100" s="12"/>
      <c r="C100" s="132"/>
      <c r="D100" s="132"/>
      <c r="E100" s="132"/>
      <c r="F100" s="132"/>
      <c r="G100" s="132"/>
      <c r="H100" s="132"/>
      <c r="I100" s="132"/>
      <c r="J100" s="132"/>
    </row>
    <row r="101" spans="1:16" ht="14.25" customHeight="1" x14ac:dyDescent="0.25">
      <c r="B101" s="12"/>
      <c r="C101" s="15"/>
      <c r="E101" s="4"/>
      <c r="F101" s="4"/>
      <c r="G101" s="12"/>
      <c r="H101" s="13"/>
      <c r="I101" s="13"/>
      <c r="J101" s="13"/>
    </row>
    <row r="102" spans="1:16" s="55" customFormat="1" ht="35.1" customHeight="1" x14ac:dyDescent="0.25">
      <c r="A102" s="53" t="s">
        <v>27</v>
      </c>
      <c r="B102" s="54" t="str">
        <f>IF(_L="Français",M102,N102)</f>
        <v>NORMS :</v>
      </c>
      <c r="J102" s="77"/>
      <c r="K102" s="56"/>
      <c r="M102" s="55" t="s">
        <v>68</v>
      </c>
      <c r="N102" s="55" t="s">
        <v>134</v>
      </c>
    </row>
    <row r="103" spans="1:16" ht="14.25" customHeight="1" x14ac:dyDescent="0.25">
      <c r="F103" s="15"/>
      <c r="G103" s="124" t="str">
        <f>IF(_L="Français",$M$62,$N$62)</f>
        <v>Briefly describe</v>
      </c>
      <c r="H103" s="124"/>
      <c r="I103" s="124"/>
      <c r="J103" s="124"/>
    </row>
    <row r="104" spans="1:16" ht="14.25" customHeight="1" x14ac:dyDescent="0.25">
      <c r="B104" s="64"/>
      <c r="C104" s="15"/>
      <c r="D104" s="16"/>
      <c r="E104" s="16"/>
      <c r="F104" s="62" t="s">
        <v>175</v>
      </c>
      <c r="G104" s="122" t="s">
        <v>176</v>
      </c>
      <c r="H104" s="122"/>
      <c r="I104" s="122"/>
      <c r="J104" s="122"/>
    </row>
    <row r="105" spans="1:16" ht="14.25" customHeight="1" x14ac:dyDescent="0.25">
      <c r="A105" s="1" t="s">
        <v>196</v>
      </c>
      <c r="C105" s="15" t="str">
        <f>IF(_L="Français",M105,N105)</f>
        <v>Territories / Municipalities</v>
      </c>
      <c r="G105" s="123"/>
      <c r="H105" s="123"/>
      <c r="I105" s="123"/>
      <c r="J105" s="123"/>
      <c r="K105" s="74"/>
      <c r="M105" s="5" t="s">
        <v>38</v>
      </c>
      <c r="N105" s="5" t="s">
        <v>135</v>
      </c>
    </row>
    <row r="106" spans="1:16" ht="9.9499999999999993" customHeight="1" x14ac:dyDescent="0.25">
      <c r="I106" s="16"/>
      <c r="J106" s="26">
        <f>IF(K105=TRUE,1,0)</f>
        <v>0</v>
      </c>
    </row>
    <row r="107" spans="1:16" ht="14.25" customHeight="1" x14ac:dyDescent="0.25">
      <c r="A107" s="1" t="s">
        <v>186</v>
      </c>
      <c r="C107" s="15" t="str">
        <f>IF(_L="Français",M107,N107)</f>
        <v>Vehicles groups</v>
      </c>
      <c r="E107" s="8"/>
      <c r="G107" s="123"/>
      <c r="H107" s="123"/>
      <c r="I107" s="123"/>
      <c r="J107" s="123"/>
      <c r="K107" s="74"/>
      <c r="M107" s="5" t="s">
        <v>30</v>
      </c>
      <c r="N107" s="5" t="s">
        <v>136</v>
      </c>
    </row>
    <row r="108" spans="1:16" ht="9.9499999999999993" customHeight="1" x14ac:dyDescent="0.25">
      <c r="B108" s="18"/>
      <c r="C108" s="15"/>
      <c r="D108" s="4"/>
      <c r="E108" s="8"/>
      <c r="I108" s="16"/>
      <c r="J108" s="26">
        <f>IF(K107=TRUE,1,0)</f>
        <v>0</v>
      </c>
    </row>
    <row r="109" spans="1:16" ht="14.25" customHeight="1" x14ac:dyDescent="0.25">
      <c r="A109" s="1" t="s">
        <v>197</v>
      </c>
      <c r="B109" s="57"/>
      <c r="C109" s="15" t="str">
        <f>IF(_L="Français",M109,N109)</f>
        <v>Rate table</v>
      </c>
      <c r="D109" s="76"/>
      <c r="F109" s="16"/>
      <c r="G109" s="123"/>
      <c r="H109" s="123"/>
      <c r="I109" s="123"/>
      <c r="J109" s="123"/>
      <c r="K109" s="74"/>
      <c r="M109" s="5" t="s">
        <v>33</v>
      </c>
      <c r="N109" s="5" t="s">
        <v>137</v>
      </c>
    </row>
    <row r="110" spans="1:16" ht="9.9499999999999993" customHeight="1" x14ac:dyDescent="0.25">
      <c r="B110" s="57"/>
      <c r="C110" s="78"/>
      <c r="D110" s="76"/>
      <c r="J110" s="26">
        <f>IF(K109=TRUE,1,0)</f>
        <v>0</v>
      </c>
    </row>
    <row r="111" spans="1:16" ht="14.25" customHeight="1" x14ac:dyDescent="0.25">
      <c r="A111" s="1" t="s">
        <v>187</v>
      </c>
      <c r="B111" s="57"/>
      <c r="C111" s="15" t="str">
        <f>IF(_L="Français",M111,N111)</f>
        <v>Prohibited risks</v>
      </c>
      <c r="D111" s="76"/>
      <c r="E111" s="59"/>
      <c r="G111" s="123"/>
      <c r="H111" s="123"/>
      <c r="I111" s="123"/>
      <c r="J111" s="123"/>
      <c r="K111" s="74"/>
      <c r="M111" s="5" t="s">
        <v>37</v>
      </c>
      <c r="N111" s="5" t="s">
        <v>138</v>
      </c>
    </row>
    <row r="112" spans="1:16" ht="9.9499999999999993" customHeight="1" x14ac:dyDescent="0.25">
      <c r="B112" s="12"/>
      <c r="C112" s="15"/>
      <c r="D112" s="19"/>
      <c r="E112" s="4" t="s">
        <v>29</v>
      </c>
      <c r="F112" s="8"/>
      <c r="G112" s="18"/>
      <c r="H112" s="8"/>
      <c r="I112" s="8"/>
      <c r="J112" s="26">
        <f>IF(K111=TRUE,1,0)</f>
        <v>0</v>
      </c>
      <c r="P112" s="5" t="s">
        <v>29</v>
      </c>
    </row>
    <row r="113" spans="1:16" ht="14.25" customHeight="1" x14ac:dyDescent="0.25">
      <c r="A113" s="1" t="s">
        <v>198</v>
      </c>
      <c r="B113" s="12"/>
      <c r="C113" s="15" t="str">
        <f>IF(_L="Français",M113,N113)</f>
        <v>Credit scoring</v>
      </c>
      <c r="E113" s="4"/>
      <c r="F113" s="8"/>
      <c r="G113" s="123"/>
      <c r="H113" s="123"/>
      <c r="I113" s="123"/>
      <c r="J113" s="123"/>
      <c r="K113" s="74"/>
      <c r="M113" s="5" t="s">
        <v>70</v>
      </c>
      <c r="N113" s="5" t="s">
        <v>139</v>
      </c>
    </row>
    <row r="114" spans="1:16" ht="9.9499999999999993" customHeight="1" x14ac:dyDescent="0.25">
      <c r="B114" s="12"/>
      <c r="C114" s="15"/>
      <c r="D114" s="19"/>
      <c r="E114" s="4" t="s">
        <v>29</v>
      </c>
      <c r="G114" s="79"/>
      <c r="H114" s="76"/>
      <c r="I114" s="76"/>
      <c r="J114" s="26">
        <f>IF(K113=TRUE,1,0)</f>
        <v>0</v>
      </c>
      <c r="P114" s="5" t="s">
        <v>29</v>
      </c>
    </row>
    <row r="115" spans="1:16" ht="14.25" customHeight="1" x14ac:dyDescent="0.25">
      <c r="A115" s="1" t="s">
        <v>188</v>
      </c>
      <c r="B115" s="12"/>
      <c r="C115" s="15" t="str">
        <f>IF(_L="Français",M115,N115)</f>
        <v>Gender</v>
      </c>
      <c r="D115" s="19"/>
      <c r="E115" s="4"/>
      <c r="F115" s="80"/>
      <c r="G115" s="123"/>
      <c r="H115" s="123"/>
      <c r="I115" s="123"/>
      <c r="J115" s="123"/>
      <c r="K115" s="74"/>
      <c r="M115" s="5" t="s">
        <v>46</v>
      </c>
      <c r="N115" s="5" t="s">
        <v>140</v>
      </c>
    </row>
    <row r="116" spans="1:16" ht="9.9499999999999993" customHeight="1" x14ac:dyDescent="0.25">
      <c r="B116" s="12"/>
      <c r="D116" s="81"/>
      <c r="E116" s="4" t="s">
        <v>29</v>
      </c>
      <c r="F116" s="76"/>
      <c r="G116" s="79"/>
      <c r="H116" s="76"/>
      <c r="I116" s="76"/>
      <c r="J116" s="26">
        <f>IF(K115=TRUE,1,0)</f>
        <v>0</v>
      </c>
      <c r="P116" s="5" t="s">
        <v>29</v>
      </c>
    </row>
    <row r="117" spans="1:16" ht="14.25" customHeight="1" x14ac:dyDescent="0.25">
      <c r="A117" s="1" t="s">
        <v>199</v>
      </c>
      <c r="C117" s="15" t="str">
        <f>IF(_L="Français",M117,N117)</f>
        <v>No-fault accidents</v>
      </c>
      <c r="D117" s="15"/>
      <c r="E117" s="4"/>
      <c r="F117" s="8"/>
      <c r="G117" s="123"/>
      <c r="H117" s="123"/>
      <c r="I117" s="123"/>
      <c r="J117" s="123"/>
      <c r="K117" s="74"/>
      <c r="M117" s="5" t="s">
        <v>40</v>
      </c>
      <c r="N117" s="5" t="s">
        <v>141</v>
      </c>
    </row>
    <row r="118" spans="1:16" ht="9.9499999999999993" customHeight="1" x14ac:dyDescent="0.25">
      <c r="C118" s="15"/>
      <c r="D118" s="15"/>
      <c r="E118" s="4" t="s">
        <v>29</v>
      </c>
      <c r="F118" s="8"/>
      <c r="G118" s="18"/>
      <c r="H118" s="4"/>
      <c r="I118" s="13"/>
      <c r="J118" s="26">
        <f>IF(K117=TRUE,1,0)</f>
        <v>0</v>
      </c>
      <c r="P118" s="5" t="s">
        <v>29</v>
      </c>
    </row>
    <row r="119" spans="1:16" ht="14.25" customHeight="1" x14ac:dyDescent="0.25">
      <c r="A119" s="1" t="s">
        <v>189</v>
      </c>
      <c r="C119" s="15" t="str">
        <f>IF(_L="Français",M119,N119)</f>
        <v>At-fault accidents</v>
      </c>
      <c r="D119" s="15"/>
      <c r="E119" s="4"/>
      <c r="F119" s="4"/>
      <c r="G119" s="123"/>
      <c r="H119" s="123"/>
      <c r="I119" s="123"/>
      <c r="J119" s="123"/>
      <c r="K119" s="74"/>
      <c r="M119" s="5" t="s">
        <v>41</v>
      </c>
      <c r="N119" s="5" t="s">
        <v>142</v>
      </c>
    </row>
    <row r="120" spans="1:16" ht="9.9499999999999993" customHeight="1" x14ac:dyDescent="0.25">
      <c r="C120" s="15"/>
      <c r="D120" s="15"/>
      <c r="E120" s="4" t="s">
        <v>29</v>
      </c>
      <c r="F120" s="4"/>
      <c r="G120" s="14"/>
      <c r="H120" s="4"/>
      <c r="I120" s="13"/>
      <c r="J120" s="26">
        <f>IF(K119=TRUE,1,0)</f>
        <v>0</v>
      </c>
      <c r="P120" s="5" t="s">
        <v>29</v>
      </c>
    </row>
    <row r="121" spans="1:16" ht="14.25" customHeight="1" x14ac:dyDescent="0.25">
      <c r="A121" s="1" t="s">
        <v>200</v>
      </c>
      <c r="C121" s="15" t="str">
        <f>IF(_L="Français",M121,N121)</f>
        <v>Other claims</v>
      </c>
      <c r="D121" s="15"/>
      <c r="E121" s="4"/>
      <c r="F121" s="4"/>
      <c r="G121" s="123"/>
      <c r="H121" s="123"/>
      <c r="I121" s="123"/>
      <c r="J121" s="123"/>
      <c r="K121" s="74"/>
      <c r="M121" s="5" t="s">
        <v>42</v>
      </c>
      <c r="N121" s="5" t="s">
        <v>143</v>
      </c>
    </row>
    <row r="122" spans="1:16" ht="9.9499999999999993" customHeight="1" x14ac:dyDescent="0.25">
      <c r="C122" s="15"/>
      <c r="D122" s="15"/>
      <c r="E122" s="4" t="s">
        <v>29</v>
      </c>
      <c r="F122" s="4"/>
      <c r="G122" s="14"/>
      <c r="H122" s="4"/>
      <c r="I122" s="13"/>
      <c r="J122" s="26">
        <f>IF(K121=TRUE,1,0)</f>
        <v>0</v>
      </c>
      <c r="P122" s="5" t="s">
        <v>29</v>
      </c>
    </row>
    <row r="123" spans="1:16" ht="14.25" customHeight="1" x14ac:dyDescent="0.25">
      <c r="A123" s="1" t="s">
        <v>190</v>
      </c>
      <c r="C123" s="15" t="str">
        <f>IF(_L="Français",M123,N123)</f>
        <v>Age</v>
      </c>
      <c r="D123" s="15"/>
      <c r="E123" s="4"/>
      <c r="F123" s="8"/>
      <c r="G123" s="123"/>
      <c r="H123" s="123"/>
      <c r="I123" s="123"/>
      <c r="J123" s="123"/>
      <c r="K123" s="74"/>
      <c r="M123" s="5" t="s">
        <v>76</v>
      </c>
      <c r="N123" s="5" t="s">
        <v>144</v>
      </c>
    </row>
    <row r="124" spans="1:16" ht="9.9499999999999993" customHeight="1" x14ac:dyDescent="0.25">
      <c r="B124" s="12"/>
      <c r="C124" s="15"/>
      <c r="D124" s="15"/>
      <c r="E124" s="4" t="s">
        <v>29</v>
      </c>
      <c r="F124" s="8"/>
      <c r="G124" s="18"/>
      <c r="H124" s="4"/>
      <c r="I124" s="13"/>
      <c r="J124" s="26">
        <f>IF(K123=TRUE,1,0)</f>
        <v>0</v>
      </c>
      <c r="P124" s="5" t="s">
        <v>29</v>
      </c>
    </row>
    <row r="125" spans="1:16" ht="14.25" customHeight="1" x14ac:dyDescent="0.25">
      <c r="A125" s="1" t="s">
        <v>201</v>
      </c>
      <c r="B125" s="12"/>
      <c r="C125" s="15" t="str">
        <f>IF(_L="Français",M125,N125)</f>
        <v>Offences / Convictions</v>
      </c>
      <c r="F125" s="4"/>
      <c r="G125" s="123"/>
      <c r="H125" s="123"/>
      <c r="I125" s="123"/>
      <c r="J125" s="123"/>
      <c r="K125" s="74"/>
      <c r="M125" s="5" t="s">
        <v>43</v>
      </c>
      <c r="N125" s="5" t="s">
        <v>145</v>
      </c>
    </row>
    <row r="126" spans="1:16" ht="9.9499999999999993" customHeight="1" x14ac:dyDescent="0.25">
      <c r="B126" s="12"/>
      <c r="C126" s="15"/>
      <c r="D126" s="15"/>
      <c r="E126" s="4" t="s">
        <v>29</v>
      </c>
      <c r="F126" s="4"/>
      <c r="G126" s="14"/>
      <c r="H126" s="4"/>
      <c r="I126" s="13"/>
      <c r="J126" s="26">
        <f>IF(K125=TRUE,1,0)</f>
        <v>0</v>
      </c>
      <c r="P126" s="5" t="s">
        <v>29</v>
      </c>
    </row>
    <row r="127" spans="1:16" ht="14.25" customHeight="1" x14ac:dyDescent="0.25">
      <c r="A127" s="1" t="s">
        <v>191</v>
      </c>
      <c r="B127" s="12"/>
      <c r="C127" s="15" t="str">
        <f>IF(_L="Français",M127,N127)</f>
        <v>Occasional driver</v>
      </c>
      <c r="D127" s="15"/>
      <c r="E127" s="10"/>
      <c r="F127" s="4"/>
      <c r="G127" s="123"/>
      <c r="H127" s="123"/>
      <c r="I127" s="123"/>
      <c r="J127" s="123"/>
      <c r="K127" s="74"/>
      <c r="M127" s="5" t="s">
        <v>44</v>
      </c>
      <c r="N127" s="5" t="s">
        <v>146</v>
      </c>
    </row>
    <row r="128" spans="1:16" ht="9.9499999999999993" customHeight="1" x14ac:dyDescent="0.25">
      <c r="B128" s="12"/>
      <c r="C128" s="15"/>
      <c r="D128" s="15"/>
      <c r="F128" s="4"/>
      <c r="G128" s="14"/>
      <c r="H128" s="4"/>
      <c r="I128" s="13"/>
      <c r="J128" s="26">
        <f>IF(K127=TRUE,1,0)</f>
        <v>0</v>
      </c>
    </row>
    <row r="129" spans="1:14" ht="14.25" customHeight="1" x14ac:dyDescent="0.25">
      <c r="A129" s="1" t="s">
        <v>202</v>
      </c>
      <c r="C129" s="15" t="str">
        <f>IF(_L="Français",M129,N129)</f>
        <v>Civil status</v>
      </c>
      <c r="D129" s="15"/>
      <c r="F129" s="4"/>
      <c r="G129" s="123"/>
      <c r="H129" s="123"/>
      <c r="I129" s="123"/>
      <c r="J129" s="123"/>
      <c r="K129" s="74"/>
      <c r="M129" s="5" t="s">
        <v>45</v>
      </c>
      <c r="N129" s="5" t="s">
        <v>147</v>
      </c>
    </row>
    <row r="130" spans="1:14" ht="9.9499999999999993" customHeight="1" x14ac:dyDescent="0.25">
      <c r="C130" s="15"/>
      <c r="D130" s="15"/>
      <c r="F130" s="8"/>
      <c r="G130" s="18"/>
      <c r="H130" s="4"/>
      <c r="I130" s="13"/>
      <c r="J130" s="26">
        <f>IF(K129=TRUE,1,0)</f>
        <v>0</v>
      </c>
    </row>
    <row r="131" spans="1:14" ht="14.25" customHeight="1" x14ac:dyDescent="0.25">
      <c r="A131" s="1" t="s">
        <v>192</v>
      </c>
      <c r="C131" s="15" t="str">
        <f>IF(_L="Français",M131,N131)</f>
        <v>Driving record (number of years)</v>
      </c>
      <c r="F131" s="4"/>
      <c r="G131" s="123"/>
      <c r="H131" s="123"/>
      <c r="I131" s="123"/>
      <c r="J131" s="123"/>
      <c r="K131" s="74"/>
      <c r="M131" s="5" t="s">
        <v>77</v>
      </c>
      <c r="N131" s="5" t="s">
        <v>148</v>
      </c>
    </row>
    <row r="132" spans="1:14" ht="9.9499999999999993" customHeight="1" x14ac:dyDescent="0.25">
      <c r="C132" s="15"/>
      <c r="D132" s="4"/>
      <c r="E132" s="4"/>
      <c r="F132" s="4"/>
      <c r="G132" s="14"/>
      <c r="H132" s="4"/>
      <c r="I132" s="13"/>
      <c r="J132" s="26">
        <f>IF(K131=TRUE,1,0)</f>
        <v>0</v>
      </c>
    </row>
    <row r="133" spans="1:14" ht="14.25" customHeight="1" x14ac:dyDescent="0.25">
      <c r="A133" s="1" t="s">
        <v>203</v>
      </c>
      <c r="C133" s="15" t="str">
        <f>IF(_L="Français",M133,N133)</f>
        <v>Driving licence</v>
      </c>
      <c r="E133" s="4"/>
      <c r="F133" s="4"/>
      <c r="G133" s="123"/>
      <c r="H133" s="123"/>
      <c r="I133" s="123"/>
      <c r="J133" s="123"/>
      <c r="K133" s="74"/>
      <c r="M133" s="5" t="s">
        <v>71</v>
      </c>
      <c r="N133" s="5" t="s">
        <v>149</v>
      </c>
    </row>
    <row r="134" spans="1:14" ht="9.9499999999999993" customHeight="1" x14ac:dyDescent="0.25">
      <c r="B134" s="12"/>
      <c r="C134" s="15"/>
      <c r="D134" s="15"/>
      <c r="E134" s="4"/>
      <c r="F134" s="8"/>
      <c r="G134" s="18"/>
      <c r="H134" s="4"/>
      <c r="I134" s="13"/>
      <c r="J134" s="26">
        <f>IF(K133=TRUE,1,0)</f>
        <v>0</v>
      </c>
    </row>
    <row r="135" spans="1:14" ht="14.25" customHeight="1" x14ac:dyDescent="0.25">
      <c r="A135" s="1" t="s">
        <v>193</v>
      </c>
      <c r="B135" s="12"/>
      <c r="C135" s="15" t="str">
        <f>IF(_L="Français",M135,N135)</f>
        <v>Telematic</v>
      </c>
      <c r="D135" s="15"/>
      <c r="E135" s="4"/>
      <c r="F135" s="19"/>
      <c r="G135" s="123"/>
      <c r="H135" s="123"/>
      <c r="I135" s="123"/>
      <c r="J135" s="123"/>
      <c r="K135" s="74"/>
      <c r="M135" s="5" t="s">
        <v>74</v>
      </c>
      <c r="N135" s="5" t="s">
        <v>150</v>
      </c>
    </row>
    <row r="136" spans="1:14" ht="9.9499999999999993" customHeight="1" x14ac:dyDescent="0.25">
      <c r="B136" s="12"/>
      <c r="C136" s="15"/>
      <c r="D136" s="15"/>
      <c r="E136" s="4"/>
      <c r="F136" s="19"/>
      <c r="G136" s="14"/>
      <c r="H136" s="4"/>
      <c r="I136" s="4"/>
      <c r="J136" s="26">
        <f>IF(K135=TRUE,1,0)</f>
        <v>0</v>
      </c>
    </row>
    <row r="137" spans="1:14" ht="14.25" customHeight="1" x14ac:dyDescent="0.25">
      <c r="A137" s="1" t="s">
        <v>204</v>
      </c>
      <c r="B137" s="12"/>
      <c r="C137" s="15" t="str">
        <f>IF(_L="Français",M137,N137)</f>
        <v>Use of vehicle</v>
      </c>
      <c r="D137" s="15"/>
      <c r="E137" s="4"/>
      <c r="F137" s="4"/>
      <c r="G137" s="123"/>
      <c r="H137" s="123"/>
      <c r="I137" s="123"/>
      <c r="J137" s="123"/>
      <c r="K137" s="74"/>
      <c r="M137" s="5" t="s">
        <v>47</v>
      </c>
      <c r="N137" s="5" t="s">
        <v>151</v>
      </c>
    </row>
    <row r="138" spans="1:14" ht="9.9499999999999993" customHeight="1" x14ac:dyDescent="0.25">
      <c r="B138" s="12"/>
      <c r="C138" s="15"/>
      <c r="D138" s="15"/>
      <c r="E138" s="4"/>
      <c r="F138" s="4"/>
      <c r="G138" s="14"/>
      <c r="H138" s="4"/>
      <c r="I138" s="4"/>
      <c r="J138" s="26">
        <f>IF(K137=TRUE,1,0)</f>
        <v>0</v>
      </c>
    </row>
    <row r="139" spans="1:14" ht="14.25" customHeight="1" x14ac:dyDescent="0.25">
      <c r="A139" s="1" t="s">
        <v>194</v>
      </c>
      <c r="B139" s="12"/>
      <c r="C139" s="15" t="str">
        <f>IF(_L="Français",M139,N139)</f>
        <v>Use outside Québec</v>
      </c>
      <c r="D139" s="15"/>
      <c r="E139" s="4"/>
      <c r="F139" s="4"/>
      <c r="G139" s="123"/>
      <c r="H139" s="123"/>
      <c r="I139" s="123"/>
      <c r="J139" s="123"/>
      <c r="K139" s="74"/>
      <c r="M139" s="5" t="s">
        <v>48</v>
      </c>
      <c r="N139" s="5" t="s">
        <v>152</v>
      </c>
    </row>
    <row r="140" spans="1:14" ht="9.9499999999999993" customHeight="1" x14ac:dyDescent="0.25">
      <c r="C140" s="15"/>
      <c r="D140" s="15"/>
      <c r="E140" s="4"/>
      <c r="F140" s="4"/>
      <c r="G140" s="14"/>
      <c r="H140" s="4"/>
      <c r="I140" s="4"/>
      <c r="J140" s="26">
        <f>IF(K139=TRUE,1,0)</f>
        <v>0</v>
      </c>
    </row>
    <row r="141" spans="1:14" ht="14.25" customHeight="1" x14ac:dyDescent="0.25">
      <c r="A141" s="1" t="s">
        <v>205</v>
      </c>
      <c r="C141" s="15" t="str">
        <f>IF(_L="Français",M141,N141)</f>
        <v>Other (specify)</v>
      </c>
      <c r="D141" s="15"/>
      <c r="E141" s="4"/>
      <c r="F141" s="20"/>
      <c r="G141" s="123"/>
      <c r="H141" s="123"/>
      <c r="I141" s="123"/>
      <c r="J141" s="123"/>
      <c r="K141" s="74"/>
      <c r="M141" s="5" t="s">
        <v>49</v>
      </c>
      <c r="N141" s="5" t="s">
        <v>153</v>
      </c>
    </row>
    <row r="142" spans="1:14" ht="14.25" customHeight="1" x14ac:dyDescent="0.25">
      <c r="B142" s="12"/>
      <c r="C142" s="15"/>
      <c r="D142" s="15"/>
      <c r="E142" s="4"/>
      <c r="F142" s="19"/>
      <c r="G142" s="14"/>
      <c r="H142" s="4"/>
      <c r="I142" s="4"/>
      <c r="J142" s="26">
        <f>IF(K141=TRUE,1,0)</f>
        <v>0</v>
      </c>
    </row>
    <row r="143" spans="1:14" s="55" customFormat="1" ht="35.1" customHeight="1" x14ac:dyDescent="0.25">
      <c r="A143" s="53" t="s">
        <v>39</v>
      </c>
      <c r="B143" s="54" t="str">
        <f>IF(_L="Français",M143,N143)</f>
        <v>OTHER CRITERIA:</v>
      </c>
      <c r="J143" s="82"/>
      <c r="K143" s="56"/>
      <c r="M143" s="55" t="s">
        <v>28</v>
      </c>
      <c r="N143" s="55" t="s">
        <v>154</v>
      </c>
    </row>
    <row r="144" spans="1:14" ht="14.25" customHeight="1" x14ac:dyDescent="0.25">
      <c r="B144" s="12"/>
      <c r="D144" s="81"/>
      <c r="E144" s="4"/>
      <c r="F144" s="19"/>
      <c r="G144" s="124" t="str">
        <f>IF(_L="Français",$M$62,$N$62)</f>
        <v>Briefly describe</v>
      </c>
      <c r="H144" s="124"/>
      <c r="I144" s="124"/>
      <c r="J144" s="124"/>
    </row>
    <row r="145" spans="1:14" ht="14.25" customHeight="1" x14ac:dyDescent="0.25">
      <c r="B145" s="12"/>
      <c r="D145" s="81"/>
      <c r="E145" s="4"/>
      <c r="F145" s="62" t="s">
        <v>175</v>
      </c>
      <c r="G145" s="122" t="s">
        <v>176</v>
      </c>
      <c r="H145" s="122"/>
      <c r="I145" s="122"/>
      <c r="J145" s="122"/>
    </row>
    <row r="146" spans="1:14" ht="14.25" customHeight="1" x14ac:dyDescent="0.25">
      <c r="A146" s="1" t="s">
        <v>233</v>
      </c>
      <c r="B146" s="12"/>
      <c r="C146" s="15" t="str">
        <f>IF(_L="Français",M146,N146)</f>
        <v>Calculation method</v>
      </c>
      <c r="D146" s="81"/>
      <c r="E146" s="4"/>
      <c r="F146" s="19"/>
      <c r="G146" s="123"/>
      <c r="H146" s="123"/>
      <c r="I146" s="123"/>
      <c r="J146" s="123"/>
      <c r="K146" s="74"/>
      <c r="M146" s="5" t="s">
        <v>34</v>
      </c>
      <c r="N146" s="5" t="s">
        <v>155</v>
      </c>
    </row>
    <row r="147" spans="1:14" ht="9.9499999999999993" customHeight="1" x14ac:dyDescent="0.25">
      <c r="B147" s="12"/>
      <c r="D147" s="81"/>
      <c r="E147" s="4"/>
      <c r="F147" s="4"/>
      <c r="G147" s="14"/>
      <c r="H147" s="4"/>
      <c r="I147" s="4"/>
      <c r="J147" s="26">
        <f>IF(K146=TRUE,1,0)</f>
        <v>0</v>
      </c>
    </row>
    <row r="148" spans="1:14" ht="14.25" customHeight="1" x14ac:dyDescent="0.25">
      <c r="A148" s="1" t="s">
        <v>195</v>
      </c>
      <c r="B148" s="12"/>
      <c r="C148" s="15" t="str">
        <f>IF(_L="Français",M148,N148)</f>
        <v>Table of contents</v>
      </c>
      <c r="D148" s="81"/>
      <c r="E148" s="4"/>
      <c r="F148" s="4"/>
      <c r="G148" s="123"/>
      <c r="H148" s="123"/>
      <c r="I148" s="123"/>
      <c r="J148" s="123"/>
      <c r="K148" s="74"/>
      <c r="M148" s="5" t="s">
        <v>36</v>
      </c>
      <c r="N148" s="5" t="s">
        <v>156</v>
      </c>
    </row>
    <row r="149" spans="1:14" ht="9.9499999999999993" customHeight="1" x14ac:dyDescent="0.25">
      <c r="B149" s="12"/>
      <c r="C149" s="15"/>
      <c r="D149" s="81"/>
      <c r="E149" s="4"/>
      <c r="F149" s="4"/>
      <c r="G149" s="14"/>
      <c r="H149" s="4"/>
      <c r="I149" s="4"/>
      <c r="J149" s="26">
        <f>IF(K148=TRUE,1,0)</f>
        <v>0</v>
      </c>
    </row>
    <row r="150" spans="1:14" ht="14.25" customHeight="1" x14ac:dyDescent="0.25">
      <c r="A150" s="1" t="s">
        <v>234</v>
      </c>
      <c r="B150" s="12"/>
      <c r="C150" s="15" t="str">
        <f>IF(_L="Français",M150,N150)</f>
        <v>Cancelation table</v>
      </c>
      <c r="D150" s="81"/>
      <c r="E150" s="4"/>
      <c r="F150" s="4"/>
      <c r="G150" s="123"/>
      <c r="H150" s="123"/>
      <c r="I150" s="123"/>
      <c r="J150" s="123"/>
      <c r="K150" s="74"/>
      <c r="M150" s="5" t="s">
        <v>35</v>
      </c>
      <c r="N150" s="5" t="s">
        <v>157</v>
      </c>
    </row>
    <row r="151" spans="1:14" ht="14.25" customHeight="1" x14ac:dyDescent="0.25">
      <c r="E151" s="4"/>
      <c r="F151" s="4"/>
      <c r="G151" s="14"/>
      <c r="H151" s="4"/>
      <c r="I151" s="4"/>
      <c r="J151" s="26">
        <f>IF(K150=TRUE,1,0)</f>
        <v>0</v>
      </c>
    </row>
    <row r="152" spans="1:14" s="55" customFormat="1" ht="35.1" customHeight="1" x14ac:dyDescent="0.25">
      <c r="A152" s="53" t="s">
        <v>50</v>
      </c>
      <c r="B152" s="54" t="str">
        <f>IF(_L="Français",M152,N152)</f>
        <v>DISCOUNT AND PROGRAMS:</v>
      </c>
      <c r="J152" s="82"/>
      <c r="K152" s="56"/>
      <c r="M152" s="55" t="s">
        <v>78</v>
      </c>
      <c r="N152" s="55" t="s">
        <v>158</v>
      </c>
    </row>
    <row r="153" spans="1:14" ht="14.25" customHeight="1" x14ac:dyDescent="0.25">
      <c r="B153" s="18"/>
      <c r="C153" s="67"/>
      <c r="D153" s="8"/>
      <c r="E153" s="8"/>
      <c r="F153" s="15"/>
      <c r="G153" s="124" t="str">
        <f>IF(_L="Français",$M$62,$N$62)</f>
        <v>Briefly describe</v>
      </c>
      <c r="H153" s="124"/>
      <c r="I153" s="124"/>
      <c r="J153" s="124"/>
    </row>
    <row r="154" spans="1:14" ht="14.25" customHeight="1" x14ac:dyDescent="0.25">
      <c r="B154" s="64"/>
      <c r="C154" s="67"/>
      <c r="D154" s="8"/>
      <c r="E154" s="8"/>
      <c r="F154" s="62" t="s">
        <v>175</v>
      </c>
      <c r="G154" s="122" t="s">
        <v>176</v>
      </c>
      <c r="H154" s="122"/>
      <c r="I154" s="122"/>
      <c r="J154" s="122"/>
    </row>
    <row r="155" spans="1:14" ht="14.25" customHeight="1" x14ac:dyDescent="0.25">
      <c r="A155" s="1" t="s">
        <v>206</v>
      </c>
      <c r="B155" s="12"/>
      <c r="C155" s="15" t="str">
        <f>IF(_L="Français",M155,N155)</f>
        <v>Anti-theft / Tracking</v>
      </c>
      <c r="D155" s="4"/>
      <c r="E155" s="13"/>
      <c r="F155" s="4" t="s">
        <v>29</v>
      </c>
      <c r="G155" s="123"/>
      <c r="H155" s="123"/>
      <c r="I155" s="123"/>
      <c r="J155" s="123"/>
      <c r="K155" s="74"/>
      <c r="M155" s="5" t="s">
        <v>51</v>
      </c>
      <c r="N155" s="5" t="s">
        <v>159</v>
      </c>
    </row>
    <row r="156" spans="1:14" ht="9.9499999999999993" customHeight="1" x14ac:dyDescent="0.25">
      <c r="B156" s="12"/>
      <c r="C156" s="15"/>
      <c r="D156" s="4"/>
      <c r="E156" s="13"/>
      <c r="F156" s="4"/>
      <c r="G156" s="14"/>
      <c r="H156" s="4"/>
      <c r="I156" s="4"/>
      <c r="J156" s="25">
        <f>IF(K155=TRUE,1,0)</f>
        <v>0</v>
      </c>
    </row>
    <row r="157" spans="1:14" ht="14.25" customHeight="1" x14ac:dyDescent="0.25">
      <c r="A157" s="1" t="s">
        <v>207</v>
      </c>
      <c r="B157" s="12"/>
      <c r="C157" s="15" t="str">
        <f>IF(_L="Français",M157,N157)</f>
        <v>Learner</v>
      </c>
      <c r="D157" s="4"/>
      <c r="E157" s="13"/>
      <c r="F157" s="4" t="s">
        <v>29</v>
      </c>
      <c r="G157" s="123"/>
      <c r="H157" s="123"/>
      <c r="I157" s="123"/>
      <c r="J157" s="123"/>
      <c r="K157" s="74"/>
      <c r="M157" s="5" t="s">
        <v>52</v>
      </c>
      <c r="N157" s="5" t="s">
        <v>160</v>
      </c>
    </row>
    <row r="158" spans="1:14" ht="9.9499999999999993" customHeight="1" x14ac:dyDescent="0.25">
      <c r="B158" s="12"/>
      <c r="C158" s="15"/>
      <c r="D158" s="4"/>
      <c r="E158" s="13"/>
      <c r="F158" s="4"/>
      <c r="G158" s="14"/>
      <c r="H158" s="4"/>
      <c r="I158" s="4"/>
      <c r="J158" s="25">
        <f>IF(K157=TRUE,1,0)</f>
        <v>0</v>
      </c>
    </row>
    <row r="159" spans="1:14" ht="14.25" customHeight="1" x14ac:dyDescent="0.25">
      <c r="A159" s="1" t="s">
        <v>208</v>
      </c>
      <c r="B159" s="12"/>
      <c r="C159" s="15" t="str">
        <f>IF(_L="Français",M159,N159)</f>
        <v>Student</v>
      </c>
      <c r="D159" s="4"/>
      <c r="E159" s="13"/>
      <c r="F159" s="4" t="s">
        <v>29</v>
      </c>
      <c r="G159" s="123"/>
      <c r="H159" s="123"/>
      <c r="I159" s="123"/>
      <c r="J159" s="123"/>
      <c r="K159" s="74"/>
      <c r="M159" s="5" t="s">
        <v>53</v>
      </c>
      <c r="N159" s="5" t="s">
        <v>161</v>
      </c>
    </row>
    <row r="160" spans="1:14" ht="9.9499999999999993" customHeight="1" x14ac:dyDescent="0.25">
      <c r="B160" s="12"/>
      <c r="C160" s="15"/>
      <c r="D160" s="4"/>
      <c r="E160" s="13"/>
      <c r="F160" s="4"/>
      <c r="G160" s="14"/>
      <c r="H160" s="4"/>
      <c r="I160" s="4"/>
      <c r="J160" s="25">
        <f>IF(K159=TRUE,1,0)</f>
        <v>0</v>
      </c>
    </row>
    <row r="161" spans="1:14" ht="14.25" customHeight="1" x14ac:dyDescent="0.25">
      <c r="A161" s="1" t="s">
        <v>209</v>
      </c>
      <c r="B161" s="12"/>
      <c r="C161" s="15" t="str">
        <f>IF(_L="Français",M161,N161)</f>
        <v>Female</v>
      </c>
      <c r="D161" s="4"/>
      <c r="E161" s="13"/>
      <c r="F161" s="4" t="s">
        <v>29</v>
      </c>
      <c r="G161" s="123"/>
      <c r="H161" s="123"/>
      <c r="I161" s="123"/>
      <c r="J161" s="123"/>
      <c r="K161" s="74"/>
      <c r="M161" s="5" t="s">
        <v>54</v>
      </c>
      <c r="N161" s="5" t="s">
        <v>162</v>
      </c>
    </row>
    <row r="162" spans="1:14" ht="9.9499999999999993" customHeight="1" x14ac:dyDescent="0.25">
      <c r="B162" s="12"/>
      <c r="C162" s="15"/>
      <c r="D162" s="4"/>
      <c r="E162" s="13"/>
      <c r="F162" s="4"/>
      <c r="G162" s="14"/>
      <c r="H162" s="4"/>
      <c r="I162" s="4"/>
      <c r="J162" s="25">
        <f>IF(K161=TRUE,1,0)</f>
        <v>0</v>
      </c>
    </row>
    <row r="163" spans="1:14" ht="14.25" customHeight="1" x14ac:dyDescent="0.25">
      <c r="A163" s="1" t="s">
        <v>210</v>
      </c>
      <c r="B163" s="12"/>
      <c r="C163" s="15" t="str">
        <f>IF(_L="Français",M163,N163)</f>
        <v>Loyalty / Renewal</v>
      </c>
      <c r="D163" s="4"/>
      <c r="E163" s="13"/>
      <c r="F163" s="4" t="s">
        <v>29</v>
      </c>
      <c r="G163" s="123"/>
      <c r="H163" s="123"/>
      <c r="I163" s="123"/>
      <c r="J163" s="123"/>
      <c r="K163" s="74"/>
      <c r="M163" s="5" t="s">
        <v>55</v>
      </c>
      <c r="N163" s="5" t="s">
        <v>163</v>
      </c>
    </row>
    <row r="164" spans="1:14" ht="9.9499999999999993" customHeight="1" x14ac:dyDescent="0.25">
      <c r="B164" s="12"/>
      <c r="C164" s="15"/>
      <c r="D164" s="4"/>
      <c r="E164" s="13"/>
      <c r="F164" s="4"/>
      <c r="G164" s="14"/>
      <c r="H164" s="4"/>
      <c r="I164" s="4"/>
      <c r="J164" s="25">
        <f>IF(K163=TRUE,1,0)</f>
        <v>0</v>
      </c>
    </row>
    <row r="165" spans="1:14" ht="14.25" customHeight="1" x14ac:dyDescent="0.25">
      <c r="A165" s="1" t="s">
        <v>211</v>
      </c>
      <c r="B165" s="12"/>
      <c r="C165" s="15" t="str">
        <f>IF(_L="Français",M165,N165)</f>
        <v>Hybrid</v>
      </c>
      <c r="D165" s="4"/>
      <c r="E165" s="13"/>
      <c r="F165" s="4" t="s">
        <v>29</v>
      </c>
      <c r="G165" s="123"/>
      <c r="H165" s="123"/>
      <c r="I165" s="123"/>
      <c r="J165" s="123"/>
      <c r="K165" s="74"/>
      <c r="M165" s="5" t="s">
        <v>56</v>
      </c>
      <c r="N165" s="5" t="s">
        <v>164</v>
      </c>
    </row>
    <row r="166" spans="1:14" ht="9.9499999999999993" customHeight="1" x14ac:dyDescent="0.25">
      <c r="B166" s="12"/>
      <c r="C166" s="15"/>
      <c r="D166" s="4"/>
      <c r="E166" s="13"/>
      <c r="F166" s="4"/>
      <c r="G166" s="14"/>
      <c r="H166" s="4"/>
      <c r="I166" s="4"/>
      <c r="J166" s="25">
        <f>IF(K165=TRUE,1,0)</f>
        <v>0</v>
      </c>
    </row>
    <row r="167" spans="1:14" ht="14.25" customHeight="1" x14ac:dyDescent="0.25">
      <c r="A167" s="1" t="s">
        <v>212</v>
      </c>
      <c r="B167" s="12"/>
      <c r="C167" s="15" t="str">
        <f>IF(_L="Français",M167,N167)</f>
        <v>Kilometer (low km or annual km)</v>
      </c>
      <c r="D167" s="23"/>
      <c r="E167" s="13"/>
      <c r="F167" s="4" t="s">
        <v>29</v>
      </c>
      <c r="G167" s="123"/>
      <c r="H167" s="123"/>
      <c r="I167" s="123"/>
      <c r="J167" s="123"/>
      <c r="K167" s="74"/>
      <c r="M167" s="5" t="s">
        <v>92</v>
      </c>
      <c r="N167" s="5" t="s">
        <v>165</v>
      </c>
    </row>
    <row r="168" spans="1:14" ht="9.9499999999999993" customHeight="1" x14ac:dyDescent="0.25">
      <c r="B168" s="12"/>
      <c r="C168" s="15"/>
      <c r="D168" s="4"/>
      <c r="E168" s="13"/>
      <c r="F168" s="4"/>
      <c r="G168" s="14"/>
      <c r="H168" s="4"/>
      <c r="I168" s="4"/>
      <c r="J168" s="25">
        <f>IF(K167=TRUE,1,0)</f>
        <v>0</v>
      </c>
    </row>
    <row r="169" spans="1:14" ht="14.25" customHeight="1" x14ac:dyDescent="0.25">
      <c r="A169" s="1" t="s">
        <v>213</v>
      </c>
      <c r="B169" s="12"/>
      <c r="C169" s="15" t="str">
        <f>IF(_L="Français",M169,N169)</f>
        <v>Double contrat (car / home)</v>
      </c>
      <c r="E169" s="13"/>
      <c r="F169" s="4" t="s">
        <v>29</v>
      </c>
      <c r="G169" s="123"/>
      <c r="H169" s="123"/>
      <c r="I169" s="123"/>
      <c r="J169" s="123"/>
      <c r="K169" s="74"/>
      <c r="M169" s="5" t="s">
        <v>93</v>
      </c>
      <c r="N169" s="5" t="s">
        <v>166</v>
      </c>
    </row>
    <row r="170" spans="1:14" ht="9.9499999999999993" customHeight="1" x14ac:dyDescent="0.25">
      <c r="B170" s="12"/>
      <c r="C170" s="15"/>
      <c r="D170" s="4"/>
      <c r="E170" s="13"/>
      <c r="F170" s="4"/>
      <c r="G170" s="14"/>
      <c r="H170" s="4"/>
      <c r="I170" s="4"/>
      <c r="J170" s="25">
        <f>IF(K169=TRUE,1,0)</f>
        <v>0</v>
      </c>
    </row>
    <row r="171" spans="1:14" ht="14.25" customHeight="1" x14ac:dyDescent="0.25">
      <c r="A171" s="1" t="s">
        <v>214</v>
      </c>
      <c r="B171" s="12"/>
      <c r="C171" s="15" t="str">
        <f>IF(_L="Français",M171,N171)</f>
        <v>Multi-vehicle</v>
      </c>
      <c r="D171" s="4"/>
      <c r="E171" s="13"/>
      <c r="F171" s="4" t="s">
        <v>29</v>
      </c>
      <c r="G171" s="123"/>
      <c r="H171" s="123"/>
      <c r="I171" s="123"/>
      <c r="J171" s="123"/>
      <c r="K171" s="74"/>
      <c r="M171" s="5" t="s">
        <v>57</v>
      </c>
      <c r="N171" s="5" t="s">
        <v>167</v>
      </c>
    </row>
    <row r="172" spans="1:14" ht="9.9499999999999993" customHeight="1" x14ac:dyDescent="0.25">
      <c r="B172" s="12"/>
      <c r="C172" s="15"/>
      <c r="D172" s="4"/>
      <c r="E172" s="13"/>
      <c r="F172" s="4"/>
      <c r="G172" s="14"/>
      <c r="H172" s="4"/>
      <c r="I172" s="4"/>
      <c r="J172" s="25">
        <f>IF(K171=TRUE,1,0)</f>
        <v>0</v>
      </c>
    </row>
    <row r="173" spans="1:14" ht="14.25" customHeight="1" x14ac:dyDescent="0.25">
      <c r="A173" s="1" t="s">
        <v>215</v>
      </c>
      <c r="B173" s="12"/>
      <c r="C173" s="15" t="str">
        <f>IF(_L="Français",M173,N173)</f>
        <v>Profession / Occupation / Retired</v>
      </c>
      <c r="D173" s="23"/>
      <c r="E173" s="13"/>
      <c r="F173" s="4" t="s">
        <v>29</v>
      </c>
      <c r="G173" s="123"/>
      <c r="H173" s="123"/>
      <c r="I173" s="123"/>
      <c r="J173" s="123"/>
      <c r="K173" s="74"/>
      <c r="M173" s="5" t="s">
        <v>58</v>
      </c>
      <c r="N173" s="5" t="s">
        <v>168</v>
      </c>
    </row>
    <row r="174" spans="1:14" ht="9.9499999999999993" customHeight="1" x14ac:dyDescent="0.25">
      <c r="B174" s="12"/>
      <c r="C174" s="15"/>
      <c r="D174" s="4"/>
      <c r="E174" s="13"/>
      <c r="F174" s="4"/>
      <c r="G174" s="60"/>
      <c r="H174" s="59"/>
      <c r="I174" s="59"/>
      <c r="J174" s="25">
        <f>IF(K173=TRUE,1,0)</f>
        <v>0</v>
      </c>
    </row>
    <row r="175" spans="1:14" ht="14.25" customHeight="1" x14ac:dyDescent="0.25">
      <c r="A175" s="1" t="s">
        <v>216</v>
      </c>
      <c r="B175" s="12"/>
      <c r="C175" s="15" t="str">
        <f>IF(_L="Français",M175,N175)</f>
        <v>Vehicle owner</v>
      </c>
      <c r="E175" s="13"/>
      <c r="F175" s="4" t="s">
        <v>29</v>
      </c>
      <c r="G175" s="123"/>
      <c r="H175" s="123"/>
      <c r="I175" s="123"/>
      <c r="J175" s="123"/>
      <c r="K175" s="74"/>
      <c r="M175" s="5" t="s">
        <v>59</v>
      </c>
      <c r="N175" s="5" t="s">
        <v>169</v>
      </c>
    </row>
    <row r="176" spans="1:14" ht="9.9499999999999993" customHeight="1" x14ac:dyDescent="0.25">
      <c r="B176" s="12"/>
      <c r="C176" s="15"/>
      <c r="D176" s="4"/>
      <c r="E176" s="13"/>
      <c r="F176" s="4"/>
      <c r="G176" s="60"/>
      <c r="H176" s="59"/>
      <c r="I176" s="59"/>
      <c r="J176" s="25">
        <f>IF(K175=TRUE,1,0)</f>
        <v>0</v>
      </c>
    </row>
    <row r="177" spans="1:14" ht="14.25" customHeight="1" x14ac:dyDescent="0.25">
      <c r="A177" s="1" t="s">
        <v>217</v>
      </c>
      <c r="B177" s="12"/>
      <c r="C177" s="15" t="str">
        <f>IF(_L="Français",M177,N177)</f>
        <v>Group discount</v>
      </c>
      <c r="D177" s="4"/>
      <c r="E177" s="13"/>
      <c r="F177" s="4" t="s">
        <v>29</v>
      </c>
      <c r="G177" s="123"/>
      <c r="H177" s="123"/>
      <c r="I177" s="123"/>
      <c r="J177" s="123"/>
      <c r="K177" s="74"/>
      <c r="M177" s="5" t="s">
        <v>60</v>
      </c>
      <c r="N177" s="5" t="s">
        <v>170</v>
      </c>
    </row>
    <row r="178" spans="1:14" ht="9.9499999999999993" customHeight="1" x14ac:dyDescent="0.25">
      <c r="B178" s="12"/>
      <c r="C178" s="15"/>
      <c r="D178" s="4"/>
      <c r="E178" s="13"/>
      <c r="F178" s="4"/>
      <c r="G178" s="14"/>
      <c r="H178" s="4"/>
      <c r="I178" s="4"/>
      <c r="J178" s="25">
        <f>IF(K177=TRUE,1,0)</f>
        <v>0</v>
      </c>
    </row>
    <row r="179" spans="1:14" ht="14.25" customHeight="1" x14ac:dyDescent="0.25">
      <c r="A179" s="1" t="s">
        <v>218</v>
      </c>
      <c r="B179" s="12"/>
      <c r="C179" s="15" t="str">
        <f>IF(_L="Français",M179,N179)</f>
        <v>No claims discount</v>
      </c>
      <c r="D179" s="4"/>
      <c r="E179" s="13"/>
      <c r="F179" s="4" t="s">
        <v>29</v>
      </c>
      <c r="G179" s="123"/>
      <c r="H179" s="123"/>
      <c r="I179" s="123"/>
      <c r="J179" s="123"/>
      <c r="K179" s="74"/>
      <c r="M179" s="5" t="s">
        <v>61</v>
      </c>
      <c r="N179" s="5" t="s">
        <v>171</v>
      </c>
    </row>
    <row r="180" spans="1:14" ht="9.9499999999999993" customHeight="1" x14ac:dyDescent="0.25">
      <c r="B180" s="12"/>
      <c r="C180" s="15"/>
      <c r="D180" s="4"/>
      <c r="E180" s="13"/>
      <c r="F180" s="4"/>
      <c r="G180" s="14"/>
      <c r="H180" s="4"/>
      <c r="I180" s="4"/>
      <c r="J180" s="25">
        <f>IF(K179=TRUE,1,0)</f>
        <v>0</v>
      </c>
    </row>
    <row r="181" spans="1:14" ht="14.25" customHeight="1" x14ac:dyDescent="0.25">
      <c r="B181" s="12"/>
      <c r="C181" s="15" t="str">
        <f>IF(_L="Français",M181,N181)</f>
        <v>Other (specify)</v>
      </c>
      <c r="E181" s="13"/>
      <c r="F181" s="4" t="s">
        <v>29</v>
      </c>
      <c r="G181" s="14"/>
      <c r="H181" s="4"/>
      <c r="I181" s="4"/>
      <c r="J181" s="4"/>
      <c r="M181" s="5" t="s">
        <v>49</v>
      </c>
      <c r="N181" s="5" t="s">
        <v>153</v>
      </c>
    </row>
    <row r="182" spans="1:14" ht="9.9499999999999993" customHeight="1" x14ac:dyDescent="0.25">
      <c r="B182" s="12"/>
      <c r="C182" s="15"/>
      <c r="D182" s="4"/>
      <c r="E182" s="13"/>
      <c r="F182" s="4"/>
      <c r="G182" s="14"/>
      <c r="H182" s="4"/>
      <c r="I182" s="4"/>
      <c r="J182" s="4"/>
    </row>
    <row r="183" spans="1:14" ht="14.25" customHeight="1" x14ac:dyDescent="0.25">
      <c r="A183" s="1" t="s">
        <v>219</v>
      </c>
      <c r="B183" s="64"/>
      <c r="C183" s="130"/>
      <c r="D183" s="130"/>
      <c r="E183" s="130"/>
      <c r="F183" s="130"/>
      <c r="G183" s="130"/>
      <c r="H183" s="130"/>
      <c r="I183" s="130"/>
      <c r="J183" s="130"/>
    </row>
    <row r="184" spans="1:14" ht="14.25" customHeight="1" x14ac:dyDescent="0.25">
      <c r="B184" s="64"/>
      <c r="C184" s="130"/>
      <c r="D184" s="130"/>
      <c r="E184" s="130"/>
      <c r="F184" s="130"/>
      <c r="G184" s="130"/>
      <c r="H184" s="130"/>
      <c r="I184" s="130"/>
      <c r="J184" s="130"/>
    </row>
    <row r="185" spans="1:14" ht="14.25" customHeight="1" x14ac:dyDescent="0.25">
      <c r="B185" s="64"/>
      <c r="C185" s="130"/>
      <c r="D185" s="130"/>
      <c r="E185" s="130"/>
      <c r="F185" s="130"/>
      <c r="G185" s="130"/>
      <c r="H185" s="130"/>
      <c r="I185" s="130"/>
      <c r="J185" s="130"/>
    </row>
    <row r="186" spans="1:14" ht="14.25" customHeight="1" x14ac:dyDescent="0.25">
      <c r="B186" s="64"/>
      <c r="C186" s="130"/>
      <c r="D186" s="130"/>
      <c r="E186" s="130"/>
      <c r="F186" s="130"/>
      <c r="G186" s="130"/>
      <c r="H186" s="130"/>
      <c r="I186" s="130"/>
      <c r="J186" s="130"/>
    </row>
    <row r="187" spans="1:14" ht="14.25" customHeight="1" x14ac:dyDescent="0.25">
      <c r="B187" s="64"/>
      <c r="C187" s="15"/>
      <c r="D187" s="4"/>
      <c r="E187" s="13"/>
      <c r="F187" s="4" t="s">
        <v>29</v>
      </c>
      <c r="G187" s="14"/>
      <c r="H187" s="4"/>
      <c r="I187" s="4"/>
      <c r="J187" s="4"/>
    </row>
    <row r="188" spans="1:14" s="55" customFormat="1" ht="35.1" customHeight="1" x14ac:dyDescent="0.25">
      <c r="A188" s="83">
        <v>9</v>
      </c>
      <c r="B188" s="54" t="str">
        <f>IF(_L="Français",M188,N188)</f>
        <v>ADDITIONAL COMMENTS:</v>
      </c>
      <c r="J188" s="82"/>
      <c r="K188" s="56"/>
      <c r="M188" s="55" t="s">
        <v>79</v>
      </c>
      <c r="N188" s="55" t="s">
        <v>172</v>
      </c>
    </row>
    <row r="189" spans="1:14" ht="14.25" customHeight="1" x14ac:dyDescent="0.25">
      <c r="B189" s="64"/>
      <c r="C189" s="15"/>
      <c r="D189" s="4"/>
      <c r="E189" s="13"/>
      <c r="F189" s="4" t="s">
        <v>29</v>
      </c>
      <c r="G189" s="14"/>
      <c r="H189" s="4"/>
      <c r="I189" s="4"/>
      <c r="J189" s="4"/>
    </row>
    <row r="190" spans="1:14" ht="14.25" customHeight="1" x14ac:dyDescent="0.25">
      <c r="A190" s="1" t="s">
        <v>235</v>
      </c>
      <c r="B190" s="64"/>
      <c r="C190" s="130"/>
      <c r="D190" s="130"/>
      <c r="E190" s="130"/>
      <c r="F190" s="130"/>
      <c r="G190" s="130"/>
      <c r="H190" s="130"/>
      <c r="I190" s="130"/>
      <c r="J190" s="130"/>
    </row>
    <row r="191" spans="1:14" ht="14.25" customHeight="1" x14ac:dyDescent="0.25">
      <c r="B191" s="64"/>
      <c r="C191" s="130"/>
      <c r="D191" s="130"/>
      <c r="E191" s="130"/>
      <c r="F191" s="130"/>
      <c r="G191" s="130"/>
      <c r="H191" s="130"/>
      <c r="I191" s="130"/>
      <c r="J191" s="130"/>
    </row>
    <row r="192" spans="1:14" ht="14.25" customHeight="1" x14ac:dyDescent="0.25">
      <c r="B192" s="64"/>
      <c r="C192" s="130"/>
      <c r="D192" s="130"/>
      <c r="E192" s="130"/>
      <c r="F192" s="130"/>
      <c r="G192" s="130"/>
      <c r="H192" s="130"/>
      <c r="I192" s="130"/>
      <c r="J192" s="130"/>
    </row>
    <row r="193" spans="2:10" ht="14.25" customHeight="1" x14ac:dyDescent="0.25">
      <c r="C193" s="130"/>
      <c r="D193" s="130"/>
      <c r="E193" s="130"/>
      <c r="F193" s="130"/>
      <c r="G193" s="130"/>
      <c r="H193" s="130"/>
      <c r="I193" s="130"/>
      <c r="J193" s="130"/>
    </row>
    <row r="194" spans="2:10" ht="14.25" customHeight="1" x14ac:dyDescent="0.25">
      <c r="C194" s="130"/>
      <c r="D194" s="130"/>
      <c r="E194" s="130"/>
      <c r="F194" s="130"/>
      <c r="G194" s="130"/>
      <c r="H194" s="130"/>
      <c r="I194" s="130"/>
      <c r="J194" s="130"/>
    </row>
    <row r="195" spans="2:10" ht="14.25" customHeight="1" x14ac:dyDescent="0.25">
      <c r="C195" s="130"/>
      <c r="D195" s="130"/>
      <c r="E195" s="130"/>
      <c r="F195" s="130"/>
      <c r="G195" s="130"/>
      <c r="H195" s="130"/>
      <c r="I195" s="130"/>
      <c r="J195" s="130"/>
    </row>
    <row r="196" spans="2:10" ht="14.25" customHeight="1" x14ac:dyDescent="0.25">
      <c r="B196" s="64"/>
      <c r="C196" s="130"/>
      <c r="D196" s="130"/>
      <c r="E196" s="130"/>
      <c r="F196" s="130"/>
      <c r="G196" s="130"/>
      <c r="H196" s="130"/>
      <c r="I196" s="130"/>
      <c r="J196" s="130"/>
    </row>
    <row r="197" spans="2:10" ht="14.25" customHeight="1" x14ac:dyDescent="0.25">
      <c r="B197" s="18"/>
      <c r="C197" s="130"/>
      <c r="D197" s="130"/>
      <c r="E197" s="130"/>
      <c r="F197" s="130"/>
      <c r="G197" s="130"/>
      <c r="H197" s="130"/>
      <c r="I197" s="130"/>
      <c r="J197" s="130"/>
    </row>
    <row r="198" spans="2:10" ht="14.25" customHeight="1" x14ac:dyDescent="0.25">
      <c r="B198" s="64"/>
      <c r="C198" s="130"/>
      <c r="D198" s="130"/>
      <c r="E198" s="130"/>
      <c r="F198" s="130"/>
      <c r="G198" s="130"/>
      <c r="H198" s="130"/>
      <c r="I198" s="130"/>
      <c r="J198" s="130"/>
    </row>
    <row r="199" spans="2:10" ht="14.25" customHeight="1" x14ac:dyDescent="0.25">
      <c r="B199" s="64"/>
      <c r="C199" s="15"/>
      <c r="D199" s="4"/>
      <c r="E199" s="4"/>
      <c r="F199" s="4"/>
      <c r="G199" s="14"/>
      <c r="H199" s="4"/>
      <c r="I199" s="4"/>
      <c r="J199" s="4"/>
    </row>
    <row r="200" spans="2:10" ht="14.25" hidden="1" customHeight="1" x14ac:dyDescent="0.25">
      <c r="B200" s="64"/>
      <c r="C200" s="15"/>
      <c r="D200" s="4"/>
      <c r="E200" s="4"/>
      <c r="F200" s="4"/>
      <c r="G200" s="14"/>
      <c r="H200" s="4"/>
      <c r="I200" s="4"/>
      <c r="J200" s="4"/>
    </row>
    <row r="201" spans="2:10" ht="14.25" hidden="1" customHeight="1" x14ac:dyDescent="0.25"/>
    <row r="202" spans="2:10" ht="14.25" hidden="1" customHeight="1" x14ac:dyDescent="0.25"/>
    <row r="203" spans="2:10" ht="14.25" hidden="1" customHeight="1" x14ac:dyDescent="0.25"/>
    <row r="204" spans="2:10" ht="14.25" hidden="1" customHeight="1" x14ac:dyDescent="0.25"/>
    <row r="205" spans="2:10" ht="14.25" hidden="1" customHeight="1" x14ac:dyDescent="0.25"/>
    <row r="206" spans="2:10" ht="14.25" hidden="1" customHeight="1" x14ac:dyDescent="0.25"/>
    <row r="207" spans="2:10" ht="14.25" hidden="1" customHeight="1" x14ac:dyDescent="0.25"/>
    <row r="208" spans="2:10"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0" ht="14.25" hidden="1" customHeight="1" x14ac:dyDescent="0.25"/>
    <row r="231" ht="14.25" hidden="1" customHeight="1" x14ac:dyDescent="0.25"/>
    <row r="232" ht="14.25" hidden="1" customHeight="1" x14ac:dyDescent="0.25"/>
    <row r="233" ht="14.25" hidden="1" customHeight="1" x14ac:dyDescent="0.25"/>
    <row r="234" ht="14.25" hidden="1" customHeight="1" x14ac:dyDescent="0.25"/>
    <row r="235" ht="14.25" hidden="1" customHeight="1" x14ac:dyDescent="0.25"/>
    <row r="236" ht="14.25" hidden="1" customHeight="1" x14ac:dyDescent="0.25"/>
    <row r="237" ht="14.25" hidden="1" customHeight="1" x14ac:dyDescent="0.25"/>
    <row r="238" ht="14.25" hidden="1" customHeight="1" x14ac:dyDescent="0.25"/>
    <row r="239" ht="14.25" hidden="1" customHeight="1" x14ac:dyDescent="0.25"/>
    <row r="240" ht="14.25" hidden="1" customHeight="1" x14ac:dyDescent="0.25"/>
    <row r="241" ht="14.25" hidden="1" customHeight="1" x14ac:dyDescent="0.25"/>
    <row r="242" ht="14.25" hidden="1" customHeight="1" x14ac:dyDescent="0.25"/>
    <row r="243" ht="14.25" hidden="1" customHeight="1" x14ac:dyDescent="0.25"/>
    <row r="244" ht="14.25" hidden="1" customHeight="1" x14ac:dyDescent="0.25"/>
    <row r="245" ht="14.25" hidden="1" customHeight="1" x14ac:dyDescent="0.25"/>
    <row r="246" ht="14.25" hidden="1" customHeight="1" x14ac:dyDescent="0.25"/>
    <row r="247" ht="14.25" hidden="1" customHeight="1" x14ac:dyDescent="0.25"/>
    <row r="248" ht="14.25" hidden="1" customHeight="1" x14ac:dyDescent="0.25"/>
    <row r="249" ht="14.25" hidden="1" customHeight="1" x14ac:dyDescent="0.25"/>
    <row r="250" ht="14.25" hidden="1" customHeight="1" x14ac:dyDescent="0.25"/>
    <row r="251" ht="14.25" hidden="1" customHeight="1" x14ac:dyDescent="0.25"/>
    <row r="252" ht="14.25" hidden="1" customHeight="1" x14ac:dyDescent="0.25"/>
    <row r="253" ht="14.25" hidden="1" customHeight="1" x14ac:dyDescent="0.25"/>
    <row r="254" ht="14.25" hidden="1" customHeight="1" x14ac:dyDescent="0.25"/>
    <row r="255" ht="14.25" hidden="1" customHeight="1" x14ac:dyDescent="0.25"/>
    <row r="256" ht="14.25" hidden="1" customHeight="1" x14ac:dyDescent="0.25"/>
    <row r="257" ht="14.25" hidden="1" customHeight="1" x14ac:dyDescent="0.25"/>
    <row r="258" ht="14.25" hidden="1" customHeight="1" x14ac:dyDescent="0.25"/>
    <row r="259" ht="14.25" hidden="1" customHeight="1" x14ac:dyDescent="0.25"/>
    <row r="260" ht="14.25" hidden="1" customHeight="1" x14ac:dyDescent="0.25"/>
    <row r="261" ht="14.25" hidden="1" customHeight="1" x14ac:dyDescent="0.25"/>
    <row r="262" ht="14.25" hidden="1" customHeight="1" x14ac:dyDescent="0.25"/>
    <row r="263" ht="14.25" hidden="1" customHeight="1" x14ac:dyDescent="0.25"/>
    <row r="264" ht="14.25" hidden="1" customHeight="1" x14ac:dyDescent="0.25"/>
    <row r="265" ht="14.25" hidden="1" customHeight="1" x14ac:dyDescent="0.25"/>
    <row r="266" ht="14.25" hidden="1" customHeight="1" x14ac:dyDescent="0.25"/>
    <row r="267" ht="14.25" hidden="1" customHeight="1" x14ac:dyDescent="0.25"/>
    <row r="268" ht="14.25" hidden="1" customHeight="1" x14ac:dyDescent="0.25"/>
    <row r="269" ht="14.25" hidden="1" customHeight="1" x14ac:dyDescent="0.25"/>
    <row r="270" ht="14.25" hidden="1" customHeight="1" x14ac:dyDescent="0.25"/>
    <row r="271" ht="14.25" hidden="1" customHeight="1" x14ac:dyDescent="0.25"/>
    <row r="272" ht="14.25" hidden="1" customHeight="1" x14ac:dyDescent="0.25"/>
    <row r="273" ht="14.25" hidden="1" customHeight="1" x14ac:dyDescent="0.25"/>
    <row r="274" ht="14.25" hidden="1" customHeight="1" x14ac:dyDescent="0.25"/>
    <row r="275" ht="14.25" hidden="1" customHeight="1" x14ac:dyDescent="0.25"/>
    <row r="276" ht="14.25" hidden="1" customHeight="1" x14ac:dyDescent="0.25"/>
    <row r="277" ht="14.25" hidden="1" customHeight="1" x14ac:dyDescent="0.25"/>
    <row r="278" ht="14.25" hidden="1" customHeight="1" x14ac:dyDescent="0.25"/>
    <row r="279" ht="14.25" hidden="1" customHeight="1" x14ac:dyDescent="0.25"/>
    <row r="280" ht="14.25" hidden="1" customHeight="1" x14ac:dyDescent="0.25"/>
    <row r="281" ht="14.25" hidden="1" customHeight="1" x14ac:dyDescent="0.25"/>
    <row r="282" ht="14.25" hidden="1" customHeight="1" x14ac:dyDescent="0.25"/>
    <row r="283" ht="14.25" hidden="1" customHeight="1" x14ac:dyDescent="0.25"/>
    <row r="284" ht="14.25" hidden="1" customHeight="1" x14ac:dyDescent="0.25"/>
    <row r="285" ht="14.25" hidden="1" customHeight="1" x14ac:dyDescent="0.25"/>
    <row r="286" ht="14.25" hidden="1" customHeight="1" x14ac:dyDescent="0.25"/>
    <row r="287" ht="14.25" hidden="1" customHeight="1" x14ac:dyDescent="0.25"/>
    <row r="288" ht="14.25" hidden="1" customHeight="1" x14ac:dyDescent="0.25"/>
    <row r="289" ht="14.25" hidden="1" customHeight="1" x14ac:dyDescent="0.25"/>
  </sheetData>
  <sheetProtection algorithmName="SHA-512" hashValue="TM9RDPDGd09kd7BaCbqvuZqProUjJlKJj7vdzK5s+WdSvSrmN6IaK58FpPS2qee4URRTAf5DmqsMC2kGJ6lc9w==" saltValue="WJpqaXL6htto2qbEcShAUQ==" spinCount="100000" sheet="1" selectLockedCells="1"/>
  <mergeCells count="92">
    <mergeCell ref="B10:J10"/>
    <mergeCell ref="G131:J131"/>
    <mergeCell ref="G133:J133"/>
    <mergeCell ref="G111:J111"/>
    <mergeCell ref="G113:J113"/>
    <mergeCell ref="G115:J115"/>
    <mergeCell ref="G117:J117"/>
    <mergeCell ref="G119:J119"/>
    <mergeCell ref="G49:J49"/>
    <mergeCell ref="G70:J70"/>
    <mergeCell ref="G72:J72"/>
    <mergeCell ref="G74:J74"/>
    <mergeCell ref="G105:J105"/>
    <mergeCell ref="G107:J107"/>
    <mergeCell ref="D25:E25"/>
    <mergeCell ref="D24:E24"/>
    <mergeCell ref="G135:J135"/>
    <mergeCell ref="G137:J137"/>
    <mergeCell ref="G121:J121"/>
    <mergeCell ref="G123:J123"/>
    <mergeCell ref="G125:J125"/>
    <mergeCell ref="G127:J127"/>
    <mergeCell ref="G129:J129"/>
    <mergeCell ref="I2:J2"/>
    <mergeCell ref="G44:J44"/>
    <mergeCell ref="G42:J42"/>
    <mergeCell ref="D30:E30"/>
    <mergeCell ref="D28:E28"/>
    <mergeCell ref="D26:E26"/>
    <mergeCell ref="I30:J30"/>
    <mergeCell ref="I28:J28"/>
    <mergeCell ref="I26:J26"/>
    <mergeCell ref="B8:J8"/>
    <mergeCell ref="B12:J12"/>
    <mergeCell ref="B34:J34"/>
    <mergeCell ref="B21:D21"/>
    <mergeCell ref="E21:J21"/>
    <mergeCell ref="G40:J40"/>
    <mergeCell ref="B14:J14"/>
    <mergeCell ref="I24:J24"/>
    <mergeCell ref="G66:J66"/>
    <mergeCell ref="G68:J68"/>
    <mergeCell ref="G109:J109"/>
    <mergeCell ref="C96:J100"/>
    <mergeCell ref="G76:J76"/>
    <mergeCell ref="G78:J78"/>
    <mergeCell ref="G84:J84"/>
    <mergeCell ref="G86:J86"/>
    <mergeCell ref="G88:J88"/>
    <mergeCell ref="G82:J82"/>
    <mergeCell ref="G103:J103"/>
    <mergeCell ref="G104:J104"/>
    <mergeCell ref="G139:J139"/>
    <mergeCell ref="G141:J141"/>
    <mergeCell ref="G146:J146"/>
    <mergeCell ref="G148:J148"/>
    <mergeCell ref="G150:J150"/>
    <mergeCell ref="G144:J144"/>
    <mergeCell ref="G145:J145"/>
    <mergeCell ref="G155:J155"/>
    <mergeCell ref="G157:J157"/>
    <mergeCell ref="G159:J159"/>
    <mergeCell ref="G154:J154"/>
    <mergeCell ref="G153:J153"/>
    <mergeCell ref="C190:J198"/>
    <mergeCell ref="C183:J186"/>
    <mergeCell ref="G171:J171"/>
    <mergeCell ref="G173:J173"/>
    <mergeCell ref="G175:J175"/>
    <mergeCell ref="G177:J177"/>
    <mergeCell ref="G179:J179"/>
    <mergeCell ref="G161:J161"/>
    <mergeCell ref="G163:J163"/>
    <mergeCell ref="G165:J165"/>
    <mergeCell ref="G167:J167"/>
    <mergeCell ref="G169:J169"/>
    <mergeCell ref="C18:J18"/>
    <mergeCell ref="E2:H2"/>
    <mergeCell ref="B94:J94"/>
    <mergeCell ref="G63:J63"/>
    <mergeCell ref="G83:J83"/>
    <mergeCell ref="G90:J90"/>
    <mergeCell ref="G92:J92"/>
    <mergeCell ref="G62:J62"/>
    <mergeCell ref="I25:J25"/>
    <mergeCell ref="G41:J41"/>
    <mergeCell ref="G50:J50"/>
    <mergeCell ref="G56:J56"/>
    <mergeCell ref="G54:J54"/>
    <mergeCell ref="G52:J52"/>
    <mergeCell ref="G64:J64"/>
    <mergeCell ref="C16:J16"/>
  </mergeCells>
  <conditionalFormatting sqref="G64:J64">
    <cfRule type="expression" dxfId="53" priority="49">
      <formula>J65=1</formula>
    </cfRule>
  </conditionalFormatting>
  <conditionalFormatting sqref="G66:J66">
    <cfRule type="expression" dxfId="52" priority="48">
      <formula>J67=1</formula>
    </cfRule>
  </conditionalFormatting>
  <conditionalFormatting sqref="G68:J68">
    <cfRule type="expression" dxfId="51" priority="47">
      <formula>J69=1</formula>
    </cfRule>
  </conditionalFormatting>
  <conditionalFormatting sqref="G70:J70">
    <cfRule type="expression" dxfId="50" priority="46">
      <formula>J71=1</formula>
    </cfRule>
  </conditionalFormatting>
  <conditionalFormatting sqref="G72:J72">
    <cfRule type="expression" dxfId="49" priority="45">
      <formula>J73=1</formula>
    </cfRule>
  </conditionalFormatting>
  <conditionalFormatting sqref="G74:J74">
    <cfRule type="expression" dxfId="48" priority="44">
      <formula>J75=1</formula>
    </cfRule>
  </conditionalFormatting>
  <conditionalFormatting sqref="G76:J76">
    <cfRule type="expression" dxfId="47" priority="43">
      <formula>J77=1</formula>
    </cfRule>
  </conditionalFormatting>
  <conditionalFormatting sqref="G78:J78">
    <cfRule type="expression" dxfId="46" priority="42">
      <formula>J79=1</formula>
    </cfRule>
  </conditionalFormatting>
  <conditionalFormatting sqref="G84:J84">
    <cfRule type="expression" dxfId="45" priority="41">
      <formula>J85=1</formula>
    </cfRule>
  </conditionalFormatting>
  <conditionalFormatting sqref="G86:J86">
    <cfRule type="expression" dxfId="44" priority="40">
      <formula>J87=1</formula>
    </cfRule>
  </conditionalFormatting>
  <conditionalFormatting sqref="G88:J88">
    <cfRule type="expression" dxfId="43" priority="39">
      <formula>J89=1</formula>
    </cfRule>
  </conditionalFormatting>
  <conditionalFormatting sqref="G90:J90">
    <cfRule type="expression" dxfId="42" priority="38">
      <formula>J91=1</formula>
    </cfRule>
  </conditionalFormatting>
  <conditionalFormatting sqref="G92:J92">
    <cfRule type="expression" dxfId="41" priority="37">
      <formula>J93=1</formula>
    </cfRule>
  </conditionalFormatting>
  <conditionalFormatting sqref="G105:J105">
    <cfRule type="expression" dxfId="40" priority="36">
      <formula>J106=1</formula>
    </cfRule>
  </conditionalFormatting>
  <conditionalFormatting sqref="G107:J107">
    <cfRule type="expression" dxfId="39" priority="35">
      <formula>J108=1</formula>
    </cfRule>
  </conditionalFormatting>
  <conditionalFormatting sqref="G109:J109">
    <cfRule type="expression" dxfId="38" priority="34">
      <formula>J110=1</formula>
    </cfRule>
  </conditionalFormatting>
  <conditionalFormatting sqref="G111:J111">
    <cfRule type="expression" dxfId="37" priority="33">
      <formula>J112=1</formula>
    </cfRule>
  </conditionalFormatting>
  <conditionalFormatting sqref="G113:J113">
    <cfRule type="expression" dxfId="36" priority="32">
      <formula>J114=1</formula>
    </cfRule>
  </conditionalFormatting>
  <conditionalFormatting sqref="G115:J115">
    <cfRule type="expression" dxfId="35" priority="31">
      <formula>J116=1</formula>
    </cfRule>
  </conditionalFormatting>
  <conditionalFormatting sqref="G117:J117">
    <cfRule type="expression" dxfId="34" priority="30">
      <formula>J118=1</formula>
    </cfRule>
  </conditionalFormatting>
  <conditionalFormatting sqref="G119:J119">
    <cfRule type="expression" dxfId="33" priority="29">
      <formula>J120=1</formula>
    </cfRule>
  </conditionalFormatting>
  <conditionalFormatting sqref="G121:J121">
    <cfRule type="expression" dxfId="32" priority="28">
      <formula>J122=1</formula>
    </cfRule>
  </conditionalFormatting>
  <conditionalFormatting sqref="G123:J123">
    <cfRule type="expression" dxfId="31" priority="27">
      <formula>J124=1</formula>
    </cfRule>
  </conditionalFormatting>
  <conditionalFormatting sqref="G125:J125">
    <cfRule type="expression" dxfId="30" priority="26">
      <formula>J126=1</formula>
    </cfRule>
  </conditionalFormatting>
  <conditionalFormatting sqref="G127:J127">
    <cfRule type="expression" dxfId="29" priority="25">
      <formula>J128=1</formula>
    </cfRule>
  </conditionalFormatting>
  <conditionalFormatting sqref="G129:J129">
    <cfRule type="expression" dxfId="28" priority="24">
      <formula>J130=1</formula>
    </cfRule>
  </conditionalFormatting>
  <conditionalFormatting sqref="G131:J131">
    <cfRule type="expression" dxfId="27" priority="23">
      <formula>J132=1</formula>
    </cfRule>
  </conditionalFormatting>
  <conditionalFormatting sqref="G133:J133">
    <cfRule type="expression" dxfId="26" priority="22">
      <formula>J134=1</formula>
    </cfRule>
  </conditionalFormatting>
  <conditionalFormatting sqref="G135:J135">
    <cfRule type="expression" dxfId="25" priority="21">
      <formula>J136=1</formula>
    </cfRule>
  </conditionalFormatting>
  <conditionalFormatting sqref="G137:J137">
    <cfRule type="expression" dxfId="24" priority="20">
      <formula>J138=1</formula>
    </cfRule>
  </conditionalFormatting>
  <conditionalFormatting sqref="G139:J139">
    <cfRule type="expression" dxfId="23" priority="19">
      <formula>J140=1</formula>
    </cfRule>
  </conditionalFormatting>
  <conditionalFormatting sqref="G141:J141">
    <cfRule type="expression" dxfId="22" priority="18">
      <formula>J142=1</formula>
    </cfRule>
  </conditionalFormatting>
  <conditionalFormatting sqref="G146:J146">
    <cfRule type="expression" dxfId="21" priority="17">
      <formula>J147=1</formula>
    </cfRule>
  </conditionalFormatting>
  <conditionalFormatting sqref="G148:J148">
    <cfRule type="expression" dxfId="20" priority="16">
      <formula>J149=1</formula>
    </cfRule>
  </conditionalFormatting>
  <conditionalFormatting sqref="G150:J150">
    <cfRule type="expression" dxfId="19" priority="15">
      <formula>J151=1</formula>
    </cfRule>
  </conditionalFormatting>
  <conditionalFormatting sqref="G155:J155">
    <cfRule type="expression" dxfId="18" priority="14">
      <formula>J156=1</formula>
    </cfRule>
  </conditionalFormatting>
  <conditionalFormatting sqref="G157:J157">
    <cfRule type="expression" dxfId="17" priority="13">
      <formula>J158=1</formula>
    </cfRule>
  </conditionalFormatting>
  <conditionalFormatting sqref="G159:J159">
    <cfRule type="expression" dxfId="16" priority="12">
      <formula>J160=1</formula>
    </cfRule>
  </conditionalFormatting>
  <conditionalFormatting sqref="G161:J161">
    <cfRule type="expression" dxfId="15" priority="11">
      <formula>J162=1</formula>
    </cfRule>
  </conditionalFormatting>
  <conditionalFormatting sqref="G163:J163">
    <cfRule type="expression" dxfId="14" priority="10">
      <formula>J164=1</formula>
    </cfRule>
  </conditionalFormatting>
  <conditionalFormatting sqref="G165:J165">
    <cfRule type="expression" dxfId="13" priority="9">
      <formula>J166=1</formula>
    </cfRule>
  </conditionalFormatting>
  <conditionalFormatting sqref="G167:J167">
    <cfRule type="expression" dxfId="12" priority="8">
      <formula>J168=1</formula>
    </cfRule>
  </conditionalFormatting>
  <conditionalFormatting sqref="G169:J169">
    <cfRule type="expression" dxfId="11" priority="7">
      <formula>J170=1</formula>
    </cfRule>
  </conditionalFormatting>
  <conditionalFormatting sqref="G171:J171">
    <cfRule type="expression" dxfId="10" priority="6">
      <formula>J172=1</formula>
    </cfRule>
  </conditionalFormatting>
  <conditionalFormatting sqref="G173:J173">
    <cfRule type="expression" dxfId="9" priority="5">
      <formula>J174=1</formula>
    </cfRule>
  </conditionalFormatting>
  <conditionalFormatting sqref="G175:J175">
    <cfRule type="expression" dxfId="8" priority="4">
      <formula>J176=1</formula>
    </cfRule>
  </conditionalFormatting>
  <conditionalFormatting sqref="G177:J177">
    <cfRule type="expression" dxfId="7" priority="3">
      <formula>J178=1</formula>
    </cfRule>
  </conditionalFormatting>
  <conditionalFormatting sqref="G179:J179">
    <cfRule type="expression" dxfId="6" priority="2">
      <formula>J180=1</formula>
    </cfRule>
  </conditionalFormatting>
  <dataValidations count="5">
    <dataValidation type="list" allowBlank="1" showInputMessage="1" showErrorMessage="1" sqref="F86" xr:uid="{00000000-0002-0000-0000-000000000000}">
      <formula1>$K$109:$K$112</formula1>
    </dataValidation>
    <dataValidation type="list" allowBlank="1" showInputMessage="1" showErrorMessage="1" sqref="F90 F88 F92" xr:uid="{00000000-0002-0000-0000-000001000000}">
      <formula1>$K$114:$K$116</formula1>
    </dataValidation>
    <dataValidation type="list" allowBlank="1" showInputMessage="1" showErrorMessage="1" sqref="I2:J2" xr:uid="{00000000-0002-0000-0000-000002000000}">
      <formula1>$M$2:$N$2</formula1>
    </dataValidation>
    <dataValidation type="date" allowBlank="1" showInputMessage="1" showErrorMessage="1" sqref="E42 E44" xr:uid="{00000000-0002-0000-0000-000003000000}">
      <formula1>1</formula1>
      <formula2>73050</formula2>
    </dataValidation>
    <dataValidation type="whole" allowBlank="1" showInputMessage="1" showErrorMessage="1" sqref="E52 E54 E56" xr:uid="{00000000-0002-0000-0000-000004000000}">
      <formula1>0</formula1>
      <formula2>999999</formula2>
    </dataValidation>
  </dataValidations>
  <pageMargins left="0.70866141732283505" right="0.70866141732283505" top="0.74803149606299202" bottom="0.74803149606299202" header="0.31496062992126" footer="0.31496062992126"/>
  <pageSetup scale="71" orientation="portrait" r:id="rId1"/>
  <headerFooter>
    <oddFooter>&amp;C&amp;P</oddFooter>
  </headerFooter>
  <rowBreaks count="1" manualBreakCount="1">
    <brk id="12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Line="0" autoPict="0">
                <anchor moveWithCells="1">
                  <from>
                    <xdr:col>5</xdr:col>
                    <xdr:colOff>85725</xdr:colOff>
                    <xdr:row>63</xdr:row>
                    <xdr:rowOff>9525</xdr:rowOff>
                  </from>
                  <to>
                    <xdr:col>5</xdr:col>
                    <xdr:colOff>285750</xdr:colOff>
                    <xdr:row>64</xdr:row>
                    <xdr:rowOff>57150</xdr:rowOff>
                  </to>
                </anchor>
              </controlPr>
            </control>
          </mc:Choice>
        </mc:AlternateContent>
        <mc:AlternateContent xmlns:mc="http://schemas.openxmlformats.org/markup-compatibility/2006">
          <mc:Choice Requires="x14">
            <control shapeId="1029" r:id="rId5" name="Check Box 5">
              <controlPr defaultSize="0" autoLine="0" autoPict="0">
                <anchor moveWithCells="1">
                  <from>
                    <xdr:col>5</xdr:col>
                    <xdr:colOff>85725</xdr:colOff>
                    <xdr:row>65</xdr:row>
                    <xdr:rowOff>9525</xdr:rowOff>
                  </from>
                  <to>
                    <xdr:col>5</xdr:col>
                    <xdr:colOff>285750</xdr:colOff>
                    <xdr:row>66</xdr:row>
                    <xdr:rowOff>66675</xdr:rowOff>
                  </to>
                </anchor>
              </controlPr>
            </control>
          </mc:Choice>
        </mc:AlternateContent>
        <mc:AlternateContent xmlns:mc="http://schemas.openxmlformats.org/markup-compatibility/2006">
          <mc:Choice Requires="x14">
            <control shapeId="1030" r:id="rId6" name="Check Box 6">
              <controlPr defaultSize="0" autoLine="0" autoPict="0">
                <anchor moveWithCells="1">
                  <from>
                    <xdr:col>5</xdr:col>
                    <xdr:colOff>85725</xdr:colOff>
                    <xdr:row>67</xdr:row>
                    <xdr:rowOff>0</xdr:rowOff>
                  </from>
                  <to>
                    <xdr:col>5</xdr:col>
                    <xdr:colOff>285750</xdr:colOff>
                    <xdr:row>68</xdr:row>
                    <xdr:rowOff>57150</xdr:rowOff>
                  </to>
                </anchor>
              </controlPr>
            </control>
          </mc:Choice>
        </mc:AlternateContent>
        <mc:AlternateContent xmlns:mc="http://schemas.openxmlformats.org/markup-compatibility/2006">
          <mc:Choice Requires="x14">
            <control shapeId="1031" r:id="rId7" name="Check Box 7">
              <controlPr defaultSize="0" autoLine="0" autoPict="0">
                <anchor moveWithCells="1">
                  <from>
                    <xdr:col>5</xdr:col>
                    <xdr:colOff>76200</xdr:colOff>
                    <xdr:row>69</xdr:row>
                    <xdr:rowOff>0</xdr:rowOff>
                  </from>
                  <to>
                    <xdr:col>5</xdr:col>
                    <xdr:colOff>276225</xdr:colOff>
                    <xdr:row>70</xdr:row>
                    <xdr:rowOff>57150</xdr:rowOff>
                  </to>
                </anchor>
              </controlPr>
            </control>
          </mc:Choice>
        </mc:AlternateContent>
        <mc:AlternateContent xmlns:mc="http://schemas.openxmlformats.org/markup-compatibility/2006">
          <mc:Choice Requires="x14">
            <control shapeId="1032" r:id="rId8" name="Check Box 8">
              <controlPr defaultSize="0" autoLine="0" autoPict="0">
                <anchor moveWithCells="1">
                  <from>
                    <xdr:col>5</xdr:col>
                    <xdr:colOff>76200</xdr:colOff>
                    <xdr:row>71</xdr:row>
                    <xdr:rowOff>0</xdr:rowOff>
                  </from>
                  <to>
                    <xdr:col>5</xdr:col>
                    <xdr:colOff>285750</xdr:colOff>
                    <xdr:row>72</xdr:row>
                    <xdr:rowOff>47625</xdr:rowOff>
                  </to>
                </anchor>
              </controlPr>
            </control>
          </mc:Choice>
        </mc:AlternateContent>
        <mc:AlternateContent xmlns:mc="http://schemas.openxmlformats.org/markup-compatibility/2006">
          <mc:Choice Requires="x14">
            <control shapeId="1033" r:id="rId9" name="Check Box 9">
              <controlPr defaultSize="0" autoLine="0" autoPict="0">
                <anchor moveWithCells="1">
                  <from>
                    <xdr:col>5</xdr:col>
                    <xdr:colOff>76200</xdr:colOff>
                    <xdr:row>73</xdr:row>
                    <xdr:rowOff>0</xdr:rowOff>
                  </from>
                  <to>
                    <xdr:col>5</xdr:col>
                    <xdr:colOff>276225</xdr:colOff>
                    <xdr:row>74</xdr:row>
                    <xdr:rowOff>57150</xdr:rowOff>
                  </to>
                </anchor>
              </controlPr>
            </control>
          </mc:Choice>
        </mc:AlternateContent>
        <mc:AlternateContent xmlns:mc="http://schemas.openxmlformats.org/markup-compatibility/2006">
          <mc:Choice Requires="x14">
            <control shapeId="1034" r:id="rId10" name="Check Box 10">
              <controlPr defaultSize="0" autoLine="0" autoPict="0">
                <anchor moveWithCells="1">
                  <from>
                    <xdr:col>5</xdr:col>
                    <xdr:colOff>76200</xdr:colOff>
                    <xdr:row>75</xdr:row>
                    <xdr:rowOff>9525</xdr:rowOff>
                  </from>
                  <to>
                    <xdr:col>5</xdr:col>
                    <xdr:colOff>276225</xdr:colOff>
                    <xdr:row>76</xdr:row>
                    <xdr:rowOff>57150</xdr:rowOff>
                  </to>
                </anchor>
              </controlPr>
            </control>
          </mc:Choice>
        </mc:AlternateContent>
        <mc:AlternateContent xmlns:mc="http://schemas.openxmlformats.org/markup-compatibility/2006">
          <mc:Choice Requires="x14">
            <control shapeId="1035" r:id="rId11" name="Check Box 11">
              <controlPr defaultSize="0" autoLine="0" autoPict="0">
                <anchor moveWithCells="1">
                  <from>
                    <xdr:col>5</xdr:col>
                    <xdr:colOff>76200</xdr:colOff>
                    <xdr:row>77</xdr:row>
                    <xdr:rowOff>0</xdr:rowOff>
                  </from>
                  <to>
                    <xdr:col>5</xdr:col>
                    <xdr:colOff>276225</xdr:colOff>
                    <xdr:row>78</xdr:row>
                    <xdr:rowOff>57150</xdr:rowOff>
                  </to>
                </anchor>
              </controlPr>
            </control>
          </mc:Choice>
        </mc:AlternateContent>
        <mc:AlternateContent xmlns:mc="http://schemas.openxmlformats.org/markup-compatibility/2006">
          <mc:Choice Requires="x14">
            <control shapeId="1036" r:id="rId12" name="Check Box 12">
              <controlPr defaultSize="0" autoLine="0" autoPict="0">
                <anchor moveWithCells="1">
                  <from>
                    <xdr:col>5</xdr:col>
                    <xdr:colOff>66675</xdr:colOff>
                    <xdr:row>83</xdr:row>
                    <xdr:rowOff>0</xdr:rowOff>
                  </from>
                  <to>
                    <xdr:col>5</xdr:col>
                    <xdr:colOff>266700</xdr:colOff>
                    <xdr:row>84</xdr:row>
                    <xdr:rowOff>57150</xdr:rowOff>
                  </to>
                </anchor>
              </controlPr>
            </control>
          </mc:Choice>
        </mc:AlternateContent>
        <mc:AlternateContent xmlns:mc="http://schemas.openxmlformats.org/markup-compatibility/2006">
          <mc:Choice Requires="x14">
            <control shapeId="1037" r:id="rId13" name="Check Box 13">
              <controlPr defaultSize="0" autoLine="0" autoPict="0">
                <anchor moveWithCells="1">
                  <from>
                    <xdr:col>5</xdr:col>
                    <xdr:colOff>66675</xdr:colOff>
                    <xdr:row>84</xdr:row>
                    <xdr:rowOff>171450</xdr:rowOff>
                  </from>
                  <to>
                    <xdr:col>5</xdr:col>
                    <xdr:colOff>266700</xdr:colOff>
                    <xdr:row>86</xdr:row>
                    <xdr:rowOff>57150</xdr:rowOff>
                  </to>
                </anchor>
              </controlPr>
            </control>
          </mc:Choice>
        </mc:AlternateContent>
        <mc:AlternateContent xmlns:mc="http://schemas.openxmlformats.org/markup-compatibility/2006">
          <mc:Choice Requires="x14">
            <control shapeId="1038" r:id="rId14" name="Check Box 14">
              <controlPr defaultSize="0" autoLine="0" autoPict="0">
                <anchor moveWithCells="1">
                  <from>
                    <xdr:col>5</xdr:col>
                    <xdr:colOff>66675</xdr:colOff>
                    <xdr:row>86</xdr:row>
                    <xdr:rowOff>171450</xdr:rowOff>
                  </from>
                  <to>
                    <xdr:col>5</xdr:col>
                    <xdr:colOff>266700</xdr:colOff>
                    <xdr:row>88</xdr:row>
                    <xdr:rowOff>57150</xdr:rowOff>
                  </to>
                </anchor>
              </controlPr>
            </control>
          </mc:Choice>
        </mc:AlternateContent>
        <mc:AlternateContent xmlns:mc="http://schemas.openxmlformats.org/markup-compatibility/2006">
          <mc:Choice Requires="x14">
            <control shapeId="1039" r:id="rId15" name="Check Box 15">
              <controlPr defaultSize="0" autoLine="0" autoPict="0">
                <anchor moveWithCells="1">
                  <from>
                    <xdr:col>5</xdr:col>
                    <xdr:colOff>66675</xdr:colOff>
                    <xdr:row>88</xdr:row>
                    <xdr:rowOff>180975</xdr:rowOff>
                  </from>
                  <to>
                    <xdr:col>5</xdr:col>
                    <xdr:colOff>266700</xdr:colOff>
                    <xdr:row>90</xdr:row>
                    <xdr:rowOff>47625</xdr:rowOff>
                  </to>
                </anchor>
              </controlPr>
            </control>
          </mc:Choice>
        </mc:AlternateContent>
        <mc:AlternateContent xmlns:mc="http://schemas.openxmlformats.org/markup-compatibility/2006">
          <mc:Choice Requires="x14">
            <control shapeId="1040" r:id="rId16" name="Check Box 16">
              <controlPr defaultSize="0" autoLine="0" autoPict="0">
                <anchor moveWithCells="1">
                  <from>
                    <xdr:col>5</xdr:col>
                    <xdr:colOff>66675</xdr:colOff>
                    <xdr:row>91</xdr:row>
                    <xdr:rowOff>9525</xdr:rowOff>
                  </from>
                  <to>
                    <xdr:col>5</xdr:col>
                    <xdr:colOff>266700</xdr:colOff>
                    <xdr:row>92</xdr:row>
                    <xdr:rowOff>57150</xdr:rowOff>
                  </to>
                </anchor>
              </controlPr>
            </control>
          </mc:Choice>
        </mc:AlternateContent>
        <mc:AlternateContent xmlns:mc="http://schemas.openxmlformats.org/markup-compatibility/2006">
          <mc:Choice Requires="x14">
            <control shapeId="1041" r:id="rId17" name="Check Box 17">
              <controlPr defaultSize="0" autoLine="0" autoPict="0">
                <anchor moveWithCells="1">
                  <from>
                    <xdr:col>5</xdr:col>
                    <xdr:colOff>76200</xdr:colOff>
                    <xdr:row>104</xdr:row>
                    <xdr:rowOff>0</xdr:rowOff>
                  </from>
                  <to>
                    <xdr:col>5</xdr:col>
                    <xdr:colOff>276225</xdr:colOff>
                    <xdr:row>105</xdr:row>
                    <xdr:rowOff>57150</xdr:rowOff>
                  </to>
                </anchor>
              </controlPr>
            </control>
          </mc:Choice>
        </mc:AlternateContent>
        <mc:AlternateContent xmlns:mc="http://schemas.openxmlformats.org/markup-compatibility/2006">
          <mc:Choice Requires="x14">
            <control shapeId="1042" r:id="rId18" name="Check Box 18">
              <controlPr defaultSize="0" autoLine="0" autoPict="0">
                <anchor moveWithCells="1">
                  <from>
                    <xdr:col>5</xdr:col>
                    <xdr:colOff>66675</xdr:colOff>
                    <xdr:row>106</xdr:row>
                    <xdr:rowOff>0</xdr:rowOff>
                  </from>
                  <to>
                    <xdr:col>5</xdr:col>
                    <xdr:colOff>266700</xdr:colOff>
                    <xdr:row>107</xdr:row>
                    <xdr:rowOff>57150</xdr:rowOff>
                  </to>
                </anchor>
              </controlPr>
            </control>
          </mc:Choice>
        </mc:AlternateContent>
        <mc:AlternateContent xmlns:mc="http://schemas.openxmlformats.org/markup-compatibility/2006">
          <mc:Choice Requires="x14">
            <control shapeId="1043" r:id="rId19" name="Check Box 19">
              <controlPr defaultSize="0" autoLine="0" autoPict="0">
                <anchor moveWithCells="1">
                  <from>
                    <xdr:col>5</xdr:col>
                    <xdr:colOff>66675</xdr:colOff>
                    <xdr:row>107</xdr:row>
                    <xdr:rowOff>180975</xdr:rowOff>
                  </from>
                  <to>
                    <xdr:col>5</xdr:col>
                    <xdr:colOff>266700</xdr:colOff>
                    <xdr:row>109</xdr:row>
                    <xdr:rowOff>47625</xdr:rowOff>
                  </to>
                </anchor>
              </controlPr>
            </control>
          </mc:Choice>
        </mc:AlternateContent>
        <mc:AlternateContent xmlns:mc="http://schemas.openxmlformats.org/markup-compatibility/2006">
          <mc:Choice Requires="x14">
            <control shapeId="1044" r:id="rId20" name="Check Box 20">
              <controlPr defaultSize="0" autoLine="0" autoPict="0">
                <anchor moveWithCells="1">
                  <from>
                    <xdr:col>5</xdr:col>
                    <xdr:colOff>66675</xdr:colOff>
                    <xdr:row>110</xdr:row>
                    <xdr:rowOff>0</xdr:rowOff>
                  </from>
                  <to>
                    <xdr:col>5</xdr:col>
                    <xdr:colOff>266700</xdr:colOff>
                    <xdr:row>111</xdr:row>
                    <xdr:rowOff>57150</xdr:rowOff>
                  </to>
                </anchor>
              </controlPr>
            </control>
          </mc:Choice>
        </mc:AlternateContent>
        <mc:AlternateContent xmlns:mc="http://schemas.openxmlformats.org/markup-compatibility/2006">
          <mc:Choice Requires="x14">
            <control shapeId="1045" r:id="rId21" name="Check Box 21">
              <controlPr defaultSize="0" autoLine="0" autoPict="0">
                <anchor moveWithCells="1">
                  <from>
                    <xdr:col>5</xdr:col>
                    <xdr:colOff>66675</xdr:colOff>
                    <xdr:row>112</xdr:row>
                    <xdr:rowOff>0</xdr:rowOff>
                  </from>
                  <to>
                    <xdr:col>5</xdr:col>
                    <xdr:colOff>266700</xdr:colOff>
                    <xdr:row>113</xdr:row>
                    <xdr:rowOff>57150</xdr:rowOff>
                  </to>
                </anchor>
              </controlPr>
            </control>
          </mc:Choice>
        </mc:AlternateContent>
        <mc:AlternateContent xmlns:mc="http://schemas.openxmlformats.org/markup-compatibility/2006">
          <mc:Choice Requires="x14">
            <control shapeId="1046" r:id="rId22" name="Check Box 22">
              <controlPr defaultSize="0" autoLine="0" autoPict="0">
                <anchor moveWithCells="1">
                  <from>
                    <xdr:col>5</xdr:col>
                    <xdr:colOff>66675</xdr:colOff>
                    <xdr:row>114</xdr:row>
                    <xdr:rowOff>0</xdr:rowOff>
                  </from>
                  <to>
                    <xdr:col>5</xdr:col>
                    <xdr:colOff>266700</xdr:colOff>
                    <xdr:row>115</xdr:row>
                    <xdr:rowOff>57150</xdr:rowOff>
                  </to>
                </anchor>
              </controlPr>
            </control>
          </mc:Choice>
        </mc:AlternateContent>
        <mc:AlternateContent xmlns:mc="http://schemas.openxmlformats.org/markup-compatibility/2006">
          <mc:Choice Requires="x14">
            <control shapeId="1047" r:id="rId23" name="Check Box 23">
              <controlPr defaultSize="0" autoLine="0" autoPict="0">
                <anchor moveWithCells="1">
                  <from>
                    <xdr:col>5</xdr:col>
                    <xdr:colOff>66675</xdr:colOff>
                    <xdr:row>116</xdr:row>
                    <xdr:rowOff>9525</xdr:rowOff>
                  </from>
                  <to>
                    <xdr:col>5</xdr:col>
                    <xdr:colOff>266700</xdr:colOff>
                    <xdr:row>117</xdr:row>
                    <xdr:rowOff>57150</xdr:rowOff>
                  </to>
                </anchor>
              </controlPr>
            </control>
          </mc:Choice>
        </mc:AlternateContent>
        <mc:AlternateContent xmlns:mc="http://schemas.openxmlformats.org/markup-compatibility/2006">
          <mc:Choice Requires="x14">
            <control shapeId="1048" r:id="rId24" name="Check Box 24">
              <controlPr defaultSize="0" autoLine="0" autoPict="0">
                <anchor moveWithCells="1">
                  <from>
                    <xdr:col>5</xdr:col>
                    <xdr:colOff>66675</xdr:colOff>
                    <xdr:row>117</xdr:row>
                    <xdr:rowOff>180975</xdr:rowOff>
                  </from>
                  <to>
                    <xdr:col>5</xdr:col>
                    <xdr:colOff>266700</xdr:colOff>
                    <xdr:row>119</xdr:row>
                    <xdr:rowOff>57150</xdr:rowOff>
                  </to>
                </anchor>
              </controlPr>
            </control>
          </mc:Choice>
        </mc:AlternateContent>
        <mc:AlternateContent xmlns:mc="http://schemas.openxmlformats.org/markup-compatibility/2006">
          <mc:Choice Requires="x14">
            <control shapeId="1057" r:id="rId25" name="Check Box 33">
              <controlPr defaultSize="0" autoLine="0" autoPict="0">
                <anchor moveWithCells="1">
                  <from>
                    <xdr:col>5</xdr:col>
                    <xdr:colOff>66675</xdr:colOff>
                    <xdr:row>120</xdr:row>
                    <xdr:rowOff>9525</xdr:rowOff>
                  </from>
                  <to>
                    <xdr:col>5</xdr:col>
                    <xdr:colOff>266700</xdr:colOff>
                    <xdr:row>121</xdr:row>
                    <xdr:rowOff>57150</xdr:rowOff>
                  </to>
                </anchor>
              </controlPr>
            </control>
          </mc:Choice>
        </mc:AlternateContent>
        <mc:AlternateContent xmlns:mc="http://schemas.openxmlformats.org/markup-compatibility/2006">
          <mc:Choice Requires="x14">
            <control shapeId="1058" r:id="rId26" name="Check Box 34">
              <controlPr defaultSize="0" autoLine="0" autoPict="0">
                <anchor moveWithCells="1">
                  <from>
                    <xdr:col>5</xdr:col>
                    <xdr:colOff>57150</xdr:colOff>
                    <xdr:row>122</xdr:row>
                    <xdr:rowOff>0</xdr:rowOff>
                  </from>
                  <to>
                    <xdr:col>5</xdr:col>
                    <xdr:colOff>257175</xdr:colOff>
                    <xdr:row>123</xdr:row>
                    <xdr:rowOff>57150</xdr:rowOff>
                  </to>
                </anchor>
              </controlPr>
            </control>
          </mc:Choice>
        </mc:AlternateContent>
        <mc:AlternateContent xmlns:mc="http://schemas.openxmlformats.org/markup-compatibility/2006">
          <mc:Choice Requires="x14">
            <control shapeId="1059" r:id="rId27" name="Check Box 35">
              <controlPr defaultSize="0" autoLine="0" autoPict="0">
                <anchor moveWithCells="1">
                  <from>
                    <xdr:col>5</xdr:col>
                    <xdr:colOff>57150</xdr:colOff>
                    <xdr:row>124</xdr:row>
                    <xdr:rowOff>0</xdr:rowOff>
                  </from>
                  <to>
                    <xdr:col>5</xdr:col>
                    <xdr:colOff>257175</xdr:colOff>
                    <xdr:row>125</xdr:row>
                    <xdr:rowOff>57150</xdr:rowOff>
                  </to>
                </anchor>
              </controlPr>
            </control>
          </mc:Choice>
        </mc:AlternateContent>
        <mc:AlternateContent xmlns:mc="http://schemas.openxmlformats.org/markup-compatibility/2006">
          <mc:Choice Requires="x14">
            <control shapeId="1060" r:id="rId28" name="Check Box 36">
              <controlPr defaultSize="0" autoLine="0" autoPict="0">
                <anchor moveWithCells="1">
                  <from>
                    <xdr:col>5</xdr:col>
                    <xdr:colOff>57150</xdr:colOff>
                    <xdr:row>125</xdr:row>
                    <xdr:rowOff>171450</xdr:rowOff>
                  </from>
                  <to>
                    <xdr:col>5</xdr:col>
                    <xdr:colOff>257175</xdr:colOff>
                    <xdr:row>127</xdr:row>
                    <xdr:rowOff>57150</xdr:rowOff>
                  </to>
                </anchor>
              </controlPr>
            </control>
          </mc:Choice>
        </mc:AlternateContent>
        <mc:AlternateContent xmlns:mc="http://schemas.openxmlformats.org/markup-compatibility/2006">
          <mc:Choice Requires="x14">
            <control shapeId="1061" r:id="rId29" name="Check Box 37">
              <controlPr defaultSize="0" autoLine="0" autoPict="0">
                <anchor moveWithCells="1">
                  <from>
                    <xdr:col>5</xdr:col>
                    <xdr:colOff>57150</xdr:colOff>
                    <xdr:row>127</xdr:row>
                    <xdr:rowOff>180975</xdr:rowOff>
                  </from>
                  <to>
                    <xdr:col>5</xdr:col>
                    <xdr:colOff>257175</xdr:colOff>
                    <xdr:row>129</xdr:row>
                    <xdr:rowOff>57150</xdr:rowOff>
                  </to>
                </anchor>
              </controlPr>
            </control>
          </mc:Choice>
        </mc:AlternateContent>
        <mc:AlternateContent xmlns:mc="http://schemas.openxmlformats.org/markup-compatibility/2006">
          <mc:Choice Requires="x14">
            <control shapeId="1062" r:id="rId30" name="Check Box 38">
              <controlPr defaultSize="0" autoLine="0" autoPict="0">
                <anchor moveWithCells="1">
                  <from>
                    <xdr:col>5</xdr:col>
                    <xdr:colOff>57150</xdr:colOff>
                    <xdr:row>129</xdr:row>
                    <xdr:rowOff>171450</xdr:rowOff>
                  </from>
                  <to>
                    <xdr:col>5</xdr:col>
                    <xdr:colOff>257175</xdr:colOff>
                    <xdr:row>131</xdr:row>
                    <xdr:rowOff>57150</xdr:rowOff>
                  </to>
                </anchor>
              </controlPr>
            </control>
          </mc:Choice>
        </mc:AlternateContent>
        <mc:AlternateContent xmlns:mc="http://schemas.openxmlformats.org/markup-compatibility/2006">
          <mc:Choice Requires="x14">
            <control shapeId="1063" r:id="rId31" name="Check Box 39">
              <controlPr defaultSize="0" autoLine="0" autoPict="0">
                <anchor moveWithCells="1">
                  <from>
                    <xdr:col>5</xdr:col>
                    <xdr:colOff>57150</xdr:colOff>
                    <xdr:row>132</xdr:row>
                    <xdr:rowOff>9525</xdr:rowOff>
                  </from>
                  <to>
                    <xdr:col>5</xdr:col>
                    <xdr:colOff>257175</xdr:colOff>
                    <xdr:row>133</xdr:row>
                    <xdr:rowOff>57150</xdr:rowOff>
                  </to>
                </anchor>
              </controlPr>
            </control>
          </mc:Choice>
        </mc:AlternateContent>
        <mc:AlternateContent xmlns:mc="http://schemas.openxmlformats.org/markup-compatibility/2006">
          <mc:Choice Requires="x14">
            <control shapeId="1064" r:id="rId32" name="Check Box 40">
              <controlPr defaultSize="0" autoLine="0" autoPict="0">
                <anchor moveWithCells="1">
                  <from>
                    <xdr:col>5</xdr:col>
                    <xdr:colOff>66675</xdr:colOff>
                    <xdr:row>134</xdr:row>
                    <xdr:rowOff>0</xdr:rowOff>
                  </from>
                  <to>
                    <xdr:col>5</xdr:col>
                    <xdr:colOff>266700</xdr:colOff>
                    <xdr:row>135</xdr:row>
                    <xdr:rowOff>57150</xdr:rowOff>
                  </to>
                </anchor>
              </controlPr>
            </control>
          </mc:Choice>
        </mc:AlternateContent>
        <mc:AlternateContent xmlns:mc="http://schemas.openxmlformats.org/markup-compatibility/2006">
          <mc:Choice Requires="x14">
            <control shapeId="1065" r:id="rId33" name="Check Box 41">
              <controlPr defaultSize="0" autoLine="0" autoPict="0">
                <anchor moveWithCells="1">
                  <from>
                    <xdr:col>5</xdr:col>
                    <xdr:colOff>66675</xdr:colOff>
                    <xdr:row>136</xdr:row>
                    <xdr:rowOff>9525</xdr:rowOff>
                  </from>
                  <to>
                    <xdr:col>5</xdr:col>
                    <xdr:colOff>266700</xdr:colOff>
                    <xdr:row>137</xdr:row>
                    <xdr:rowOff>66675</xdr:rowOff>
                  </to>
                </anchor>
              </controlPr>
            </control>
          </mc:Choice>
        </mc:AlternateContent>
        <mc:AlternateContent xmlns:mc="http://schemas.openxmlformats.org/markup-compatibility/2006">
          <mc:Choice Requires="x14">
            <control shapeId="1066" r:id="rId34" name="Check Box 42">
              <controlPr defaultSize="0" autoLine="0" autoPict="0">
                <anchor moveWithCells="1">
                  <from>
                    <xdr:col>5</xdr:col>
                    <xdr:colOff>66675</xdr:colOff>
                    <xdr:row>138</xdr:row>
                    <xdr:rowOff>0</xdr:rowOff>
                  </from>
                  <to>
                    <xdr:col>5</xdr:col>
                    <xdr:colOff>266700</xdr:colOff>
                    <xdr:row>139</xdr:row>
                    <xdr:rowOff>57150</xdr:rowOff>
                  </to>
                </anchor>
              </controlPr>
            </control>
          </mc:Choice>
        </mc:AlternateContent>
        <mc:AlternateContent xmlns:mc="http://schemas.openxmlformats.org/markup-compatibility/2006">
          <mc:Choice Requires="x14">
            <control shapeId="1067" r:id="rId35" name="Check Box 43">
              <controlPr defaultSize="0" autoLine="0" autoPict="0">
                <anchor moveWithCells="1">
                  <from>
                    <xdr:col>5</xdr:col>
                    <xdr:colOff>66675</xdr:colOff>
                    <xdr:row>140</xdr:row>
                    <xdr:rowOff>19050</xdr:rowOff>
                  </from>
                  <to>
                    <xdr:col>5</xdr:col>
                    <xdr:colOff>266700</xdr:colOff>
                    <xdr:row>141</xdr:row>
                    <xdr:rowOff>66675</xdr:rowOff>
                  </to>
                </anchor>
              </controlPr>
            </control>
          </mc:Choice>
        </mc:AlternateContent>
        <mc:AlternateContent xmlns:mc="http://schemas.openxmlformats.org/markup-compatibility/2006">
          <mc:Choice Requires="x14">
            <control shapeId="1068" r:id="rId36" name="Check Box 44">
              <controlPr defaultSize="0" autoLine="0" autoPict="0">
                <anchor moveWithCells="1">
                  <from>
                    <xdr:col>5</xdr:col>
                    <xdr:colOff>57150</xdr:colOff>
                    <xdr:row>144</xdr:row>
                    <xdr:rowOff>171450</xdr:rowOff>
                  </from>
                  <to>
                    <xdr:col>5</xdr:col>
                    <xdr:colOff>266700</xdr:colOff>
                    <xdr:row>146</xdr:row>
                    <xdr:rowOff>47625</xdr:rowOff>
                  </to>
                </anchor>
              </controlPr>
            </control>
          </mc:Choice>
        </mc:AlternateContent>
        <mc:AlternateContent xmlns:mc="http://schemas.openxmlformats.org/markup-compatibility/2006">
          <mc:Choice Requires="x14">
            <control shapeId="1069" r:id="rId37" name="Check Box 45">
              <controlPr defaultSize="0" autoLine="0" autoPict="0">
                <anchor moveWithCells="1">
                  <from>
                    <xdr:col>5</xdr:col>
                    <xdr:colOff>57150</xdr:colOff>
                    <xdr:row>146</xdr:row>
                    <xdr:rowOff>180975</xdr:rowOff>
                  </from>
                  <to>
                    <xdr:col>5</xdr:col>
                    <xdr:colOff>266700</xdr:colOff>
                    <xdr:row>148</xdr:row>
                    <xdr:rowOff>57150</xdr:rowOff>
                  </to>
                </anchor>
              </controlPr>
            </control>
          </mc:Choice>
        </mc:AlternateContent>
        <mc:AlternateContent xmlns:mc="http://schemas.openxmlformats.org/markup-compatibility/2006">
          <mc:Choice Requires="x14">
            <control shapeId="1070" r:id="rId38" name="Check Box 46">
              <controlPr defaultSize="0" autoLine="0" autoPict="0">
                <anchor moveWithCells="1">
                  <from>
                    <xdr:col>5</xdr:col>
                    <xdr:colOff>57150</xdr:colOff>
                    <xdr:row>148</xdr:row>
                    <xdr:rowOff>180975</xdr:rowOff>
                  </from>
                  <to>
                    <xdr:col>5</xdr:col>
                    <xdr:colOff>266700</xdr:colOff>
                    <xdr:row>150</xdr:row>
                    <xdr:rowOff>47625</xdr:rowOff>
                  </to>
                </anchor>
              </controlPr>
            </control>
          </mc:Choice>
        </mc:AlternateContent>
        <mc:AlternateContent xmlns:mc="http://schemas.openxmlformats.org/markup-compatibility/2006">
          <mc:Choice Requires="x14">
            <control shapeId="1071" r:id="rId39" name="Check Box 47">
              <controlPr defaultSize="0" autoLine="0" autoPict="0">
                <anchor moveWithCells="1">
                  <from>
                    <xdr:col>5</xdr:col>
                    <xdr:colOff>66675</xdr:colOff>
                    <xdr:row>154</xdr:row>
                    <xdr:rowOff>0</xdr:rowOff>
                  </from>
                  <to>
                    <xdr:col>5</xdr:col>
                    <xdr:colOff>266700</xdr:colOff>
                    <xdr:row>155</xdr:row>
                    <xdr:rowOff>57150</xdr:rowOff>
                  </to>
                </anchor>
              </controlPr>
            </control>
          </mc:Choice>
        </mc:AlternateContent>
        <mc:AlternateContent xmlns:mc="http://schemas.openxmlformats.org/markup-compatibility/2006">
          <mc:Choice Requires="x14">
            <control shapeId="1072" r:id="rId40" name="Check Box 48">
              <controlPr defaultSize="0" autoLine="0" autoPict="0">
                <anchor moveWithCells="1">
                  <from>
                    <xdr:col>5</xdr:col>
                    <xdr:colOff>57150</xdr:colOff>
                    <xdr:row>156</xdr:row>
                    <xdr:rowOff>0</xdr:rowOff>
                  </from>
                  <to>
                    <xdr:col>5</xdr:col>
                    <xdr:colOff>266700</xdr:colOff>
                    <xdr:row>157</xdr:row>
                    <xdr:rowOff>57150</xdr:rowOff>
                  </to>
                </anchor>
              </controlPr>
            </control>
          </mc:Choice>
        </mc:AlternateContent>
        <mc:AlternateContent xmlns:mc="http://schemas.openxmlformats.org/markup-compatibility/2006">
          <mc:Choice Requires="x14">
            <control shapeId="1073" r:id="rId41" name="Check Box 49">
              <controlPr defaultSize="0" autoLine="0" autoPict="0">
                <anchor moveWithCells="1">
                  <from>
                    <xdr:col>5</xdr:col>
                    <xdr:colOff>57150</xdr:colOff>
                    <xdr:row>158</xdr:row>
                    <xdr:rowOff>9525</xdr:rowOff>
                  </from>
                  <to>
                    <xdr:col>5</xdr:col>
                    <xdr:colOff>266700</xdr:colOff>
                    <xdr:row>159</xdr:row>
                    <xdr:rowOff>57150</xdr:rowOff>
                  </to>
                </anchor>
              </controlPr>
            </control>
          </mc:Choice>
        </mc:AlternateContent>
        <mc:AlternateContent xmlns:mc="http://schemas.openxmlformats.org/markup-compatibility/2006">
          <mc:Choice Requires="x14">
            <control shapeId="1074" r:id="rId42" name="Check Box 50">
              <controlPr defaultSize="0" autoLine="0" autoPict="0">
                <anchor moveWithCells="1">
                  <from>
                    <xdr:col>5</xdr:col>
                    <xdr:colOff>57150</xdr:colOff>
                    <xdr:row>160</xdr:row>
                    <xdr:rowOff>0</xdr:rowOff>
                  </from>
                  <to>
                    <xdr:col>5</xdr:col>
                    <xdr:colOff>266700</xdr:colOff>
                    <xdr:row>161</xdr:row>
                    <xdr:rowOff>57150</xdr:rowOff>
                  </to>
                </anchor>
              </controlPr>
            </control>
          </mc:Choice>
        </mc:AlternateContent>
        <mc:AlternateContent xmlns:mc="http://schemas.openxmlformats.org/markup-compatibility/2006">
          <mc:Choice Requires="x14">
            <control shapeId="1075" r:id="rId43" name="Check Box 51">
              <controlPr defaultSize="0" autoLine="0" autoPict="0">
                <anchor moveWithCells="1">
                  <from>
                    <xdr:col>5</xdr:col>
                    <xdr:colOff>57150</xdr:colOff>
                    <xdr:row>161</xdr:row>
                    <xdr:rowOff>180975</xdr:rowOff>
                  </from>
                  <to>
                    <xdr:col>5</xdr:col>
                    <xdr:colOff>266700</xdr:colOff>
                    <xdr:row>163</xdr:row>
                    <xdr:rowOff>57150</xdr:rowOff>
                  </to>
                </anchor>
              </controlPr>
            </control>
          </mc:Choice>
        </mc:AlternateContent>
        <mc:AlternateContent xmlns:mc="http://schemas.openxmlformats.org/markup-compatibility/2006">
          <mc:Choice Requires="x14">
            <control shapeId="1076" r:id="rId44" name="Check Box 52">
              <controlPr defaultSize="0" autoLine="0" autoPict="0">
                <anchor moveWithCells="1">
                  <from>
                    <xdr:col>5</xdr:col>
                    <xdr:colOff>57150</xdr:colOff>
                    <xdr:row>163</xdr:row>
                    <xdr:rowOff>180975</xdr:rowOff>
                  </from>
                  <to>
                    <xdr:col>5</xdr:col>
                    <xdr:colOff>266700</xdr:colOff>
                    <xdr:row>165</xdr:row>
                    <xdr:rowOff>57150</xdr:rowOff>
                  </to>
                </anchor>
              </controlPr>
            </control>
          </mc:Choice>
        </mc:AlternateContent>
        <mc:AlternateContent xmlns:mc="http://schemas.openxmlformats.org/markup-compatibility/2006">
          <mc:Choice Requires="x14">
            <control shapeId="1077" r:id="rId45" name="Check Box 53">
              <controlPr defaultSize="0" autoLine="0" autoPict="0">
                <anchor moveWithCells="1">
                  <from>
                    <xdr:col>5</xdr:col>
                    <xdr:colOff>57150</xdr:colOff>
                    <xdr:row>166</xdr:row>
                    <xdr:rowOff>0</xdr:rowOff>
                  </from>
                  <to>
                    <xdr:col>5</xdr:col>
                    <xdr:colOff>266700</xdr:colOff>
                    <xdr:row>167</xdr:row>
                    <xdr:rowOff>57150</xdr:rowOff>
                  </to>
                </anchor>
              </controlPr>
            </control>
          </mc:Choice>
        </mc:AlternateContent>
        <mc:AlternateContent xmlns:mc="http://schemas.openxmlformats.org/markup-compatibility/2006">
          <mc:Choice Requires="x14">
            <control shapeId="1078" r:id="rId46" name="Check Box 54">
              <controlPr defaultSize="0" autoLine="0" autoPict="0">
                <anchor moveWithCells="1">
                  <from>
                    <xdr:col>5</xdr:col>
                    <xdr:colOff>57150</xdr:colOff>
                    <xdr:row>167</xdr:row>
                    <xdr:rowOff>180975</xdr:rowOff>
                  </from>
                  <to>
                    <xdr:col>5</xdr:col>
                    <xdr:colOff>266700</xdr:colOff>
                    <xdr:row>169</xdr:row>
                    <xdr:rowOff>57150</xdr:rowOff>
                  </to>
                </anchor>
              </controlPr>
            </control>
          </mc:Choice>
        </mc:AlternateContent>
        <mc:AlternateContent xmlns:mc="http://schemas.openxmlformats.org/markup-compatibility/2006">
          <mc:Choice Requires="x14">
            <control shapeId="1079" r:id="rId47" name="Check Box 55">
              <controlPr defaultSize="0" autoLine="0" autoPict="0">
                <anchor moveWithCells="1">
                  <from>
                    <xdr:col>5</xdr:col>
                    <xdr:colOff>57150</xdr:colOff>
                    <xdr:row>170</xdr:row>
                    <xdr:rowOff>0</xdr:rowOff>
                  </from>
                  <to>
                    <xdr:col>5</xdr:col>
                    <xdr:colOff>266700</xdr:colOff>
                    <xdr:row>171</xdr:row>
                    <xdr:rowOff>57150</xdr:rowOff>
                  </to>
                </anchor>
              </controlPr>
            </control>
          </mc:Choice>
        </mc:AlternateContent>
        <mc:AlternateContent xmlns:mc="http://schemas.openxmlformats.org/markup-compatibility/2006">
          <mc:Choice Requires="x14">
            <control shapeId="1080" r:id="rId48" name="Check Box 56">
              <controlPr defaultSize="0" autoLine="0" autoPict="0">
                <anchor moveWithCells="1">
                  <from>
                    <xdr:col>5</xdr:col>
                    <xdr:colOff>47625</xdr:colOff>
                    <xdr:row>171</xdr:row>
                    <xdr:rowOff>180975</xdr:rowOff>
                  </from>
                  <to>
                    <xdr:col>5</xdr:col>
                    <xdr:colOff>257175</xdr:colOff>
                    <xdr:row>173</xdr:row>
                    <xdr:rowOff>57150</xdr:rowOff>
                  </to>
                </anchor>
              </controlPr>
            </control>
          </mc:Choice>
        </mc:AlternateContent>
        <mc:AlternateContent xmlns:mc="http://schemas.openxmlformats.org/markup-compatibility/2006">
          <mc:Choice Requires="x14">
            <control shapeId="1081" r:id="rId49" name="Check Box 57">
              <controlPr defaultSize="0" autoLine="0" autoPict="0">
                <anchor moveWithCells="1">
                  <from>
                    <xdr:col>5</xdr:col>
                    <xdr:colOff>47625</xdr:colOff>
                    <xdr:row>173</xdr:row>
                    <xdr:rowOff>180975</xdr:rowOff>
                  </from>
                  <to>
                    <xdr:col>5</xdr:col>
                    <xdr:colOff>257175</xdr:colOff>
                    <xdr:row>175</xdr:row>
                    <xdr:rowOff>57150</xdr:rowOff>
                  </to>
                </anchor>
              </controlPr>
            </control>
          </mc:Choice>
        </mc:AlternateContent>
        <mc:AlternateContent xmlns:mc="http://schemas.openxmlformats.org/markup-compatibility/2006">
          <mc:Choice Requires="x14">
            <control shapeId="1082" r:id="rId50" name="Check Box 58">
              <controlPr defaultSize="0" autoLine="0" autoPict="0">
                <anchor moveWithCells="1">
                  <from>
                    <xdr:col>5</xdr:col>
                    <xdr:colOff>57150</xdr:colOff>
                    <xdr:row>175</xdr:row>
                    <xdr:rowOff>171450</xdr:rowOff>
                  </from>
                  <to>
                    <xdr:col>5</xdr:col>
                    <xdr:colOff>257175</xdr:colOff>
                    <xdr:row>177</xdr:row>
                    <xdr:rowOff>57150</xdr:rowOff>
                  </to>
                </anchor>
              </controlPr>
            </control>
          </mc:Choice>
        </mc:AlternateContent>
        <mc:AlternateContent xmlns:mc="http://schemas.openxmlformats.org/markup-compatibility/2006">
          <mc:Choice Requires="x14">
            <control shapeId="1083" r:id="rId51" name="Check Box 59">
              <controlPr defaultSize="0" autoLine="0" autoPict="0">
                <anchor moveWithCells="1">
                  <from>
                    <xdr:col>5</xdr:col>
                    <xdr:colOff>57150</xdr:colOff>
                    <xdr:row>178</xdr:row>
                    <xdr:rowOff>0</xdr:rowOff>
                  </from>
                  <to>
                    <xdr:col>5</xdr:col>
                    <xdr:colOff>257175</xdr:colOff>
                    <xdr:row>179</xdr:row>
                    <xdr:rowOff>57150</xdr:rowOff>
                  </to>
                </anchor>
              </controlPr>
            </control>
          </mc:Choice>
        </mc:AlternateContent>
        <mc:AlternateContent xmlns:mc="http://schemas.openxmlformats.org/markup-compatibility/2006">
          <mc:Choice Requires="x14">
            <control shapeId="1102" r:id="rId52" name="Check Box 78">
              <controlPr defaultSize="0" autoLine="0" autoPict="0">
                <anchor moveWithCells="1">
                  <from>
                    <xdr:col>1</xdr:col>
                    <xdr:colOff>95250</xdr:colOff>
                    <xdr:row>15</xdr:row>
                    <xdr:rowOff>19050</xdr:rowOff>
                  </from>
                  <to>
                    <xdr:col>2</xdr:col>
                    <xdr:colOff>9525</xdr:colOff>
                    <xdr:row>15</xdr:row>
                    <xdr:rowOff>276225</xdr:rowOff>
                  </to>
                </anchor>
              </controlPr>
            </control>
          </mc:Choice>
        </mc:AlternateContent>
        <mc:AlternateContent xmlns:mc="http://schemas.openxmlformats.org/markup-compatibility/2006">
          <mc:Choice Requires="x14">
            <control shapeId="1103" r:id="rId53" name="Check Box 79">
              <controlPr defaultSize="0" autoLine="0" autoPict="0">
                <anchor moveWithCells="1">
                  <from>
                    <xdr:col>1</xdr:col>
                    <xdr:colOff>95250</xdr:colOff>
                    <xdr:row>16</xdr:row>
                    <xdr:rowOff>76200</xdr:rowOff>
                  </from>
                  <to>
                    <xdr:col>1</xdr:col>
                    <xdr:colOff>295275</xdr:colOff>
                    <xdr:row>17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90509-6B2C-4FCC-B82D-E1D2611EA91D}">
  <sheetPr codeName="Validation"/>
  <dimension ref="A1:L58"/>
  <sheetViews>
    <sheetView workbookViewId="0">
      <pane xSplit="1" ySplit="1" topLeftCell="B2" activePane="bottomRight" state="frozen"/>
      <selection activeCell="B8" sqref="B8:J8"/>
      <selection pane="topRight" activeCell="B8" sqref="B8:J8"/>
      <selection pane="bottomLeft" activeCell="B8" sqref="B8:J8"/>
      <selection pane="bottomRight" activeCell="B2" sqref="B2"/>
    </sheetView>
  </sheetViews>
  <sheetFormatPr baseColWidth="10" defaultColWidth="0" defaultRowHeight="12" zeroHeight="1" x14ac:dyDescent="0.2"/>
  <cols>
    <col min="1" max="1" width="4.140625" style="97" customWidth="1"/>
    <col min="2" max="2" width="32.5703125" style="106" bestFit="1" customWidth="1"/>
    <col min="3" max="3" width="9.28515625" style="110" hidden="1" customWidth="1"/>
    <col min="4" max="4" width="26.140625" style="107" bestFit="1" customWidth="1"/>
    <col min="5" max="5" width="16" style="108" customWidth="1"/>
    <col min="6" max="6" width="8" style="111" customWidth="1"/>
    <col min="7" max="7" width="11.28515625" style="112" customWidth="1"/>
    <col min="8" max="8" width="56" style="110" hidden="1" customWidth="1"/>
    <col min="9" max="9" width="57.42578125" style="110" hidden="1" customWidth="1"/>
    <col min="10" max="10" width="11" style="111" hidden="1" customWidth="1"/>
    <col min="11" max="16384" width="11.42578125" style="105" hidden="1"/>
  </cols>
  <sheetData>
    <row r="1" spans="1:12" s="96" customFormat="1" ht="60" x14ac:dyDescent="0.25">
      <c r="A1" s="90" t="s">
        <v>237</v>
      </c>
      <c r="B1" s="91" t="s">
        <v>238</v>
      </c>
      <c r="C1" s="92" t="s">
        <v>239</v>
      </c>
      <c r="D1" s="93" t="s">
        <v>240</v>
      </c>
      <c r="E1" s="94" t="s">
        <v>241</v>
      </c>
      <c r="F1" s="93" t="s">
        <v>242</v>
      </c>
      <c r="G1" s="92" t="s">
        <v>243</v>
      </c>
      <c r="H1" s="92" t="s">
        <v>244</v>
      </c>
      <c r="I1" s="92" t="s">
        <v>239</v>
      </c>
      <c r="J1" s="95"/>
    </row>
    <row r="2" spans="1:12" s="96" customFormat="1" x14ac:dyDescent="0.2">
      <c r="A2" s="108">
        <v>1</v>
      </c>
      <c r="B2" s="98" t="str">
        <f t="shared" ref="B2:B34" si="0">IF(_L="Français",H2,I2)</f>
        <v>Mandatory answer (001 or 002)</v>
      </c>
      <c r="C2" s="99" t="str">
        <f>I2</f>
        <v>Mandatory answer (001 or 002)</v>
      </c>
      <c r="D2" s="117" t="b">
        <f>'100'!K16</f>
        <v>0</v>
      </c>
      <c r="E2" s="118" t="b">
        <f>'100'!K18</f>
        <v>0</v>
      </c>
      <c r="F2" s="104">
        <f>IF(D2=E2,1,0)</f>
        <v>1</v>
      </c>
      <c r="G2" s="100" t="s">
        <v>246</v>
      </c>
      <c r="H2" s="99" t="s">
        <v>359</v>
      </c>
      <c r="I2" s="99" t="s">
        <v>360</v>
      </c>
      <c r="J2" s="115"/>
      <c r="K2" s="102" t="b">
        <v>1</v>
      </c>
      <c r="L2" s="102">
        <v>1</v>
      </c>
    </row>
    <row r="3" spans="1:12" s="102" customFormat="1" x14ac:dyDescent="0.2">
      <c r="A3" s="108">
        <v>2</v>
      </c>
      <c r="B3" s="98" t="str">
        <f t="shared" si="0"/>
        <v>The name of the institution is mandatory (005)</v>
      </c>
      <c r="C3" s="99" t="str">
        <f>I3</f>
        <v>The name of the institution is mandatory (005)</v>
      </c>
      <c r="D3" s="103">
        <f>LEN('100'!E21)</f>
        <v>0</v>
      </c>
      <c r="E3" s="103">
        <v>0</v>
      </c>
      <c r="F3" s="104">
        <f>IF(D3=E3,1,0)</f>
        <v>1</v>
      </c>
      <c r="G3" s="100" t="s">
        <v>246</v>
      </c>
      <c r="H3" s="99" t="s">
        <v>248</v>
      </c>
      <c r="I3" s="99" t="s">
        <v>249</v>
      </c>
      <c r="J3" s="101"/>
      <c r="K3" s="102" t="s">
        <v>363</v>
      </c>
      <c r="L3" s="102">
        <v>1</v>
      </c>
    </row>
    <row r="4" spans="1:12" s="102" customFormat="1" x14ac:dyDescent="0.2">
      <c r="A4" s="108">
        <v>3</v>
      </c>
      <c r="B4" s="98" t="str">
        <f t="shared" si="0"/>
        <v>Mandatory answer (015)</v>
      </c>
      <c r="C4" s="99" t="str">
        <f t="shared" ref="C4:C7" si="1">I4</f>
        <v>Mandatory answer (015)</v>
      </c>
      <c r="D4" s="103">
        <f>LEN('100'!D26)</f>
        <v>0</v>
      </c>
      <c r="E4" s="103">
        <f>LEN('100'!I26)</f>
        <v>0</v>
      </c>
      <c r="F4" s="104">
        <f>IF(D4+E4=0,1,0)</f>
        <v>1</v>
      </c>
      <c r="G4" s="100" t="s">
        <v>246</v>
      </c>
      <c r="H4" s="99" t="s">
        <v>350</v>
      </c>
      <c r="I4" s="99" t="s">
        <v>346</v>
      </c>
      <c r="J4" s="101"/>
      <c r="K4" s="102" t="b">
        <v>0</v>
      </c>
      <c r="L4" s="102">
        <v>0</v>
      </c>
    </row>
    <row r="5" spans="1:12" s="102" customFormat="1" x14ac:dyDescent="0.2">
      <c r="A5" s="108">
        <v>4</v>
      </c>
      <c r="B5" s="98" t="str">
        <f t="shared" si="0"/>
        <v>Mandatory answer (020)</v>
      </c>
      <c r="C5" s="99" t="str">
        <f t="shared" si="1"/>
        <v>Mandatory answer (020)</v>
      </c>
      <c r="D5" s="103">
        <f>LEN('100'!D28)</f>
        <v>0</v>
      </c>
      <c r="E5" s="103">
        <f>LEN('100'!I28)</f>
        <v>0</v>
      </c>
      <c r="F5" s="104">
        <f>IF(D5+E5=0,1,0)</f>
        <v>1</v>
      </c>
      <c r="G5" s="100" t="s">
        <v>246</v>
      </c>
      <c r="H5" s="99" t="s">
        <v>351</v>
      </c>
      <c r="I5" s="99" t="s">
        <v>347</v>
      </c>
      <c r="J5" s="101"/>
      <c r="K5" s="102" t="s">
        <v>364</v>
      </c>
      <c r="L5" s="102">
        <v>0</v>
      </c>
    </row>
    <row r="6" spans="1:12" s="102" customFormat="1" x14ac:dyDescent="0.2">
      <c r="A6" s="108">
        <v>5</v>
      </c>
      <c r="B6" s="98" t="str">
        <f t="shared" si="0"/>
        <v>Mandatory answer (025)</v>
      </c>
      <c r="C6" s="99" t="str">
        <f t="shared" si="1"/>
        <v>Mandatory answer (025)</v>
      </c>
      <c r="D6" s="103">
        <f>LEN('100'!D30)</f>
        <v>0</v>
      </c>
      <c r="E6" s="103">
        <f>LEN('100'!I30)</f>
        <v>0</v>
      </c>
      <c r="F6" s="104">
        <f>IF(D6+E6=0,1,0)</f>
        <v>1</v>
      </c>
      <c r="G6" s="100" t="s">
        <v>246</v>
      </c>
      <c r="H6" s="99" t="s">
        <v>352</v>
      </c>
      <c r="I6" s="99" t="s">
        <v>348</v>
      </c>
      <c r="J6" s="101"/>
    </row>
    <row r="7" spans="1:12" s="102" customFormat="1" x14ac:dyDescent="0.2">
      <c r="A7" s="108">
        <v>6</v>
      </c>
      <c r="B7" s="98" t="str">
        <f t="shared" si="0"/>
        <v>Mandatory answer (105)</v>
      </c>
      <c r="C7" s="99" t="str">
        <f t="shared" si="1"/>
        <v>Mandatory answer (105)</v>
      </c>
      <c r="D7" s="103">
        <f>LEN('100'!E42)+LEN('100'!E44)</f>
        <v>0</v>
      </c>
      <c r="E7" s="103">
        <f>IFERROR(VLOOKUP('100'!K18,_VF,2,FALSE),0)</f>
        <v>0</v>
      </c>
      <c r="F7" s="104">
        <f t="shared" ref="F7" si="2">IF(D7=E7,1,0)</f>
        <v>1</v>
      </c>
      <c r="G7" s="100" t="s">
        <v>246</v>
      </c>
      <c r="H7" s="99" t="s">
        <v>353</v>
      </c>
      <c r="I7" s="99" t="s">
        <v>349</v>
      </c>
      <c r="J7" s="101"/>
    </row>
    <row r="8" spans="1:12" s="102" customFormat="1" x14ac:dyDescent="0.2">
      <c r="A8" s="108">
        <v>7</v>
      </c>
      <c r="B8" s="98" t="str">
        <f t="shared" si="0"/>
        <v>Missing conditional answer (305)</v>
      </c>
      <c r="C8" s="99" t="str">
        <f t="shared" ref="C8:C55" si="3">I8</f>
        <v>Missing conditional answer (305)</v>
      </c>
      <c r="D8" s="103">
        <f>IFERROR(VLOOKUP('100'!K64,_VF,2,FALSE),0)</f>
        <v>0</v>
      </c>
      <c r="E8" s="103">
        <f>LEN('100'!G64)</f>
        <v>0</v>
      </c>
      <c r="F8" s="104">
        <f>IF(AND(D8=0,E8=0),0,IF(AND(D8=1,E8&gt;0),0,IF(AND(D8=0,E8=0),0,1)))</f>
        <v>0</v>
      </c>
      <c r="G8" s="100" t="s">
        <v>246</v>
      </c>
      <c r="H8" s="99" t="s">
        <v>250</v>
      </c>
      <c r="I8" s="99" t="s">
        <v>251</v>
      </c>
      <c r="J8" s="101"/>
    </row>
    <row r="9" spans="1:12" s="102" customFormat="1" x14ac:dyDescent="0.2">
      <c r="A9" s="108">
        <v>8</v>
      </c>
      <c r="B9" s="98" t="str">
        <f t="shared" si="0"/>
        <v>Missing conditional answer (310)</v>
      </c>
      <c r="C9" s="99" t="str">
        <f t="shared" si="3"/>
        <v>Missing conditional answer (310)</v>
      </c>
      <c r="D9" s="103">
        <f>IFERROR(VLOOKUP('100'!K66,_VF,2,FALSE),0)</f>
        <v>0</v>
      </c>
      <c r="E9" s="103">
        <f>LEN('100'!G66)</f>
        <v>0</v>
      </c>
      <c r="F9" s="104">
        <f t="shared" ref="F9:F55" si="4">IF(AND(D9=0,E9=0),0,IF(AND(D9=1,E9&gt;0),0,IF(AND(D9=0,E9=0),0,1)))</f>
        <v>0</v>
      </c>
      <c r="G9" s="100" t="s">
        <v>246</v>
      </c>
      <c r="H9" s="99" t="s">
        <v>252</v>
      </c>
      <c r="I9" s="99" t="s">
        <v>253</v>
      </c>
      <c r="J9" s="101"/>
    </row>
    <row r="10" spans="1:12" s="102" customFormat="1" x14ac:dyDescent="0.2">
      <c r="A10" s="108">
        <v>9</v>
      </c>
      <c r="B10" s="98" t="str">
        <f t="shared" si="0"/>
        <v>Missing conditional answer (315)</v>
      </c>
      <c r="C10" s="99" t="str">
        <f t="shared" si="3"/>
        <v>Missing conditional answer (315)</v>
      </c>
      <c r="D10" s="103">
        <f>IFERROR(VLOOKUP('100'!K68,_VF,2,FALSE),0)</f>
        <v>0</v>
      </c>
      <c r="E10" s="103">
        <f>LEN('100'!G68)</f>
        <v>0</v>
      </c>
      <c r="F10" s="104">
        <f t="shared" si="4"/>
        <v>0</v>
      </c>
      <c r="G10" s="100" t="s">
        <v>246</v>
      </c>
      <c r="H10" s="99" t="s">
        <v>254</v>
      </c>
      <c r="I10" s="99" t="s">
        <v>255</v>
      </c>
      <c r="J10" s="109"/>
    </row>
    <row r="11" spans="1:12" s="102" customFormat="1" x14ac:dyDescent="0.2">
      <c r="A11" s="108">
        <v>10</v>
      </c>
      <c r="B11" s="98" t="str">
        <f t="shared" si="0"/>
        <v>Missing conditional answer (320)</v>
      </c>
      <c r="C11" s="99" t="str">
        <f t="shared" si="3"/>
        <v>Missing conditional answer (320)</v>
      </c>
      <c r="D11" s="103">
        <f>IFERROR(VLOOKUP('100'!K70,_VF,2,FALSE),0)</f>
        <v>0</v>
      </c>
      <c r="E11" s="103">
        <f>LEN('100'!G70)</f>
        <v>0</v>
      </c>
      <c r="F11" s="104">
        <f t="shared" si="4"/>
        <v>0</v>
      </c>
      <c r="G11" s="100" t="s">
        <v>246</v>
      </c>
      <c r="H11" s="99" t="s">
        <v>256</v>
      </c>
      <c r="I11" s="99" t="s">
        <v>257</v>
      </c>
      <c r="J11" s="109"/>
    </row>
    <row r="12" spans="1:12" s="102" customFormat="1" x14ac:dyDescent="0.2">
      <c r="A12" s="108">
        <v>11</v>
      </c>
      <c r="B12" s="98" t="str">
        <f t="shared" si="0"/>
        <v>Missing conditional answer (325)</v>
      </c>
      <c r="C12" s="99" t="str">
        <f t="shared" si="3"/>
        <v>Missing conditional answer (325)</v>
      </c>
      <c r="D12" s="103">
        <f>IFERROR(VLOOKUP('100'!K72,_VF,2,FALSE),0)</f>
        <v>0</v>
      </c>
      <c r="E12" s="103">
        <f>LEN('100'!G72)</f>
        <v>0</v>
      </c>
      <c r="F12" s="104">
        <f t="shared" si="4"/>
        <v>0</v>
      </c>
      <c r="G12" s="100" t="s">
        <v>246</v>
      </c>
      <c r="H12" s="99" t="s">
        <v>258</v>
      </c>
      <c r="I12" s="99" t="s">
        <v>259</v>
      </c>
      <c r="J12" s="109"/>
    </row>
    <row r="13" spans="1:12" s="102" customFormat="1" x14ac:dyDescent="0.2">
      <c r="A13" s="108">
        <v>12</v>
      </c>
      <c r="B13" s="98" t="str">
        <f t="shared" si="0"/>
        <v>Missing conditional answer (330)</v>
      </c>
      <c r="C13" s="99" t="str">
        <f t="shared" si="3"/>
        <v>Missing conditional answer (330)</v>
      </c>
      <c r="D13" s="103">
        <f>IFERROR(VLOOKUP('100'!K74,_VF,2,FALSE),0)</f>
        <v>0</v>
      </c>
      <c r="E13" s="103">
        <f>LEN('100'!G74)</f>
        <v>0</v>
      </c>
      <c r="F13" s="104">
        <f t="shared" si="4"/>
        <v>0</v>
      </c>
      <c r="G13" s="100" t="s">
        <v>246</v>
      </c>
      <c r="H13" s="99" t="s">
        <v>260</v>
      </c>
      <c r="I13" s="99" t="s">
        <v>261</v>
      </c>
      <c r="J13" s="109"/>
    </row>
    <row r="14" spans="1:12" s="102" customFormat="1" x14ac:dyDescent="0.2">
      <c r="A14" s="108">
        <v>13</v>
      </c>
      <c r="B14" s="98" t="str">
        <f t="shared" si="0"/>
        <v>Missing conditional answer (335)</v>
      </c>
      <c r="C14" s="99" t="str">
        <f t="shared" si="3"/>
        <v>Missing conditional answer (335)</v>
      </c>
      <c r="D14" s="103">
        <f>IFERROR(VLOOKUP('100'!K76,_VF,2,FALSE),0)</f>
        <v>0</v>
      </c>
      <c r="E14" s="103">
        <f>LEN('100'!G76)</f>
        <v>0</v>
      </c>
      <c r="F14" s="104">
        <f t="shared" si="4"/>
        <v>0</v>
      </c>
      <c r="G14" s="100" t="s">
        <v>246</v>
      </c>
      <c r="H14" s="99" t="s">
        <v>262</v>
      </c>
      <c r="I14" s="99" t="s">
        <v>263</v>
      </c>
      <c r="J14" s="109"/>
    </row>
    <row r="15" spans="1:12" s="102" customFormat="1" x14ac:dyDescent="0.2">
      <c r="A15" s="108">
        <v>14</v>
      </c>
      <c r="B15" s="98" t="str">
        <f t="shared" si="0"/>
        <v>Missing conditional answer (340)</v>
      </c>
      <c r="C15" s="99" t="str">
        <f t="shared" si="3"/>
        <v>Missing conditional answer (340)</v>
      </c>
      <c r="D15" s="103">
        <f>IFERROR(VLOOKUP('100'!K78,_VF,2,FALSE),0)</f>
        <v>0</v>
      </c>
      <c r="E15" s="103">
        <f>LEN('100'!G78)</f>
        <v>0</v>
      </c>
      <c r="F15" s="104">
        <f t="shared" si="4"/>
        <v>0</v>
      </c>
      <c r="G15" s="100" t="s">
        <v>246</v>
      </c>
      <c r="H15" s="99" t="s">
        <v>264</v>
      </c>
      <c r="I15" s="99" t="s">
        <v>265</v>
      </c>
      <c r="J15" s="109"/>
    </row>
    <row r="16" spans="1:12" s="102" customFormat="1" x14ac:dyDescent="0.2">
      <c r="A16" s="108">
        <v>15</v>
      </c>
      <c r="B16" s="98" t="str">
        <f t="shared" si="0"/>
        <v>Missing conditional answer (405)</v>
      </c>
      <c r="C16" s="99" t="str">
        <f t="shared" si="3"/>
        <v>Missing conditional answer (405)</v>
      </c>
      <c r="D16" s="103">
        <f>IFERROR(VLOOKUP('100'!K84,_VF,2,FALSE),0)</f>
        <v>0</v>
      </c>
      <c r="E16" s="103">
        <f>LEN('100'!G84)</f>
        <v>0</v>
      </c>
      <c r="F16" s="104">
        <f t="shared" si="4"/>
        <v>0</v>
      </c>
      <c r="G16" s="100" t="s">
        <v>246</v>
      </c>
      <c r="H16" s="99" t="s">
        <v>266</v>
      </c>
      <c r="I16" s="99" t="s">
        <v>267</v>
      </c>
      <c r="J16" s="109"/>
    </row>
    <row r="17" spans="1:10" s="102" customFormat="1" x14ac:dyDescent="0.2">
      <c r="A17" s="108">
        <v>16</v>
      </c>
      <c r="B17" s="98" t="str">
        <f t="shared" si="0"/>
        <v>Missing conditional answer (410)</v>
      </c>
      <c r="C17" s="99" t="str">
        <f t="shared" si="3"/>
        <v>Missing conditional answer (410)</v>
      </c>
      <c r="D17" s="103">
        <f>IFERROR(VLOOKUP('100'!K86,_VF,2,FALSE),0)</f>
        <v>0</v>
      </c>
      <c r="E17" s="103">
        <f>LEN('100'!G86)</f>
        <v>0</v>
      </c>
      <c r="F17" s="104">
        <f t="shared" si="4"/>
        <v>0</v>
      </c>
      <c r="G17" s="100" t="s">
        <v>246</v>
      </c>
      <c r="H17" s="99" t="s">
        <v>268</v>
      </c>
      <c r="I17" s="99" t="s">
        <v>269</v>
      </c>
      <c r="J17" s="109"/>
    </row>
    <row r="18" spans="1:10" s="102" customFormat="1" x14ac:dyDescent="0.2">
      <c r="A18" s="108">
        <v>17</v>
      </c>
      <c r="B18" s="98" t="str">
        <f t="shared" si="0"/>
        <v>Missing conditional answer (415)</v>
      </c>
      <c r="C18" s="99" t="str">
        <f t="shared" si="3"/>
        <v>Missing conditional answer (415)</v>
      </c>
      <c r="D18" s="103">
        <f>IFERROR(VLOOKUP('100'!K88,_VF,2,FALSE),0)</f>
        <v>0</v>
      </c>
      <c r="E18" s="103">
        <f>LEN('100'!G88)</f>
        <v>0</v>
      </c>
      <c r="F18" s="104">
        <f t="shared" si="4"/>
        <v>0</v>
      </c>
      <c r="G18" s="100" t="s">
        <v>246</v>
      </c>
      <c r="H18" s="99" t="s">
        <v>270</v>
      </c>
      <c r="I18" s="99" t="s">
        <v>271</v>
      </c>
      <c r="J18" s="109"/>
    </row>
    <row r="19" spans="1:10" s="102" customFormat="1" x14ac:dyDescent="0.2">
      <c r="A19" s="108">
        <v>18</v>
      </c>
      <c r="B19" s="98" t="str">
        <f t="shared" si="0"/>
        <v>Missing conditional answer (420)</v>
      </c>
      <c r="C19" s="99" t="str">
        <f t="shared" si="3"/>
        <v>Missing conditional answer (420)</v>
      </c>
      <c r="D19" s="103">
        <f>IFERROR(VLOOKUP('100'!K90,_VF,2,FALSE),0)</f>
        <v>0</v>
      </c>
      <c r="E19" s="103">
        <f>LEN('100'!G90)</f>
        <v>0</v>
      </c>
      <c r="F19" s="104">
        <f t="shared" si="4"/>
        <v>0</v>
      </c>
      <c r="G19" s="100" t="s">
        <v>246</v>
      </c>
      <c r="H19" s="99" t="s">
        <v>272</v>
      </c>
      <c r="I19" s="99" t="s">
        <v>273</v>
      </c>
      <c r="J19" s="109"/>
    </row>
    <row r="20" spans="1:10" s="102" customFormat="1" x14ac:dyDescent="0.2">
      <c r="A20" s="108">
        <v>19</v>
      </c>
      <c r="B20" s="98" t="str">
        <f t="shared" si="0"/>
        <v>Missing conditional answer (425)</v>
      </c>
      <c r="C20" s="99" t="str">
        <f t="shared" si="3"/>
        <v>Missing conditional answer (425)</v>
      </c>
      <c r="D20" s="103">
        <f>IFERROR(VLOOKUP('100'!K92,_VF,2,FALSE),0)</f>
        <v>0</v>
      </c>
      <c r="E20" s="103">
        <f>LEN('100'!G92)</f>
        <v>0</v>
      </c>
      <c r="F20" s="104">
        <f t="shared" si="4"/>
        <v>0</v>
      </c>
      <c r="G20" s="100" t="s">
        <v>246</v>
      </c>
      <c r="H20" s="99" t="s">
        <v>274</v>
      </c>
      <c r="I20" s="99" t="s">
        <v>275</v>
      </c>
      <c r="J20" s="109"/>
    </row>
    <row r="21" spans="1:10" s="102" customFormat="1" x14ac:dyDescent="0.2">
      <c r="A21" s="108">
        <v>20</v>
      </c>
      <c r="B21" s="98" t="str">
        <f t="shared" si="0"/>
        <v>Missing conditional answer (605)</v>
      </c>
      <c r="C21" s="99" t="str">
        <f t="shared" si="3"/>
        <v>Missing conditional answer (605)</v>
      </c>
      <c r="D21" s="103">
        <f>IFERROR(VLOOKUP('100'!K105,_VF,2,FALSE),0)</f>
        <v>0</v>
      </c>
      <c r="E21" s="103">
        <f>LEN('100'!G105)</f>
        <v>0</v>
      </c>
      <c r="F21" s="104">
        <f t="shared" si="4"/>
        <v>0</v>
      </c>
      <c r="G21" s="100" t="s">
        <v>246</v>
      </c>
      <c r="H21" s="99" t="s">
        <v>276</v>
      </c>
      <c r="I21" s="99" t="s">
        <v>277</v>
      </c>
      <c r="J21" s="109"/>
    </row>
    <row r="22" spans="1:10" s="102" customFormat="1" x14ac:dyDescent="0.2">
      <c r="A22" s="108">
        <v>21</v>
      </c>
      <c r="B22" s="98" t="str">
        <f t="shared" si="0"/>
        <v>Missing conditional answer (610)</v>
      </c>
      <c r="C22" s="99" t="str">
        <f t="shared" si="3"/>
        <v>Missing conditional answer (610)</v>
      </c>
      <c r="D22" s="103">
        <f>IFERROR(VLOOKUP('100'!K107,_VF,2,FALSE),0)</f>
        <v>0</v>
      </c>
      <c r="E22" s="103">
        <f>LEN('100'!G107)</f>
        <v>0</v>
      </c>
      <c r="F22" s="104">
        <f t="shared" si="4"/>
        <v>0</v>
      </c>
      <c r="G22" s="100" t="s">
        <v>246</v>
      </c>
      <c r="H22" s="99" t="s">
        <v>278</v>
      </c>
      <c r="I22" s="99" t="s">
        <v>279</v>
      </c>
      <c r="J22" s="109"/>
    </row>
    <row r="23" spans="1:10" s="102" customFormat="1" x14ac:dyDescent="0.2">
      <c r="A23" s="108">
        <v>22</v>
      </c>
      <c r="B23" s="98" t="str">
        <f t="shared" si="0"/>
        <v>Missing conditional answer (615)</v>
      </c>
      <c r="C23" s="99" t="str">
        <f t="shared" si="3"/>
        <v>Missing conditional answer (615)</v>
      </c>
      <c r="D23" s="103">
        <f>IFERROR(VLOOKUP('100'!K109,_VF,2,FALSE),0)</f>
        <v>0</v>
      </c>
      <c r="E23" s="103">
        <f>LEN('100'!G109)</f>
        <v>0</v>
      </c>
      <c r="F23" s="104">
        <f t="shared" si="4"/>
        <v>0</v>
      </c>
      <c r="G23" s="100" t="s">
        <v>246</v>
      </c>
      <c r="H23" s="99" t="s">
        <v>280</v>
      </c>
      <c r="I23" s="99" t="s">
        <v>281</v>
      </c>
      <c r="J23" s="109"/>
    </row>
    <row r="24" spans="1:10" s="102" customFormat="1" x14ac:dyDescent="0.2">
      <c r="A24" s="108">
        <v>23</v>
      </c>
      <c r="B24" s="98" t="str">
        <f t="shared" si="0"/>
        <v>Missing conditional answer (620)</v>
      </c>
      <c r="C24" s="99" t="str">
        <f t="shared" si="3"/>
        <v>Missing conditional answer (620)</v>
      </c>
      <c r="D24" s="103">
        <f>IFERROR(VLOOKUP('100'!K111,_VF,2,FALSE),0)</f>
        <v>0</v>
      </c>
      <c r="E24" s="103">
        <f>LEN('100'!G111)</f>
        <v>0</v>
      </c>
      <c r="F24" s="104">
        <f t="shared" si="4"/>
        <v>0</v>
      </c>
      <c r="G24" s="100" t="s">
        <v>246</v>
      </c>
      <c r="H24" s="99" t="s">
        <v>282</v>
      </c>
      <c r="I24" s="99" t="s">
        <v>283</v>
      </c>
      <c r="J24" s="109"/>
    </row>
    <row r="25" spans="1:10" s="102" customFormat="1" x14ac:dyDescent="0.2">
      <c r="A25" s="108">
        <v>24</v>
      </c>
      <c r="B25" s="98" t="str">
        <f t="shared" si="0"/>
        <v>Missing conditional answer (625)</v>
      </c>
      <c r="C25" s="99" t="str">
        <f t="shared" si="3"/>
        <v>Missing conditional answer (625)</v>
      </c>
      <c r="D25" s="103">
        <f>IFERROR(VLOOKUP('100'!K113,_VF,2,FALSE),0)</f>
        <v>0</v>
      </c>
      <c r="E25" s="103">
        <f>LEN('100'!G113)</f>
        <v>0</v>
      </c>
      <c r="F25" s="104">
        <f t="shared" si="4"/>
        <v>0</v>
      </c>
      <c r="G25" s="100" t="s">
        <v>246</v>
      </c>
      <c r="H25" s="99" t="s">
        <v>284</v>
      </c>
      <c r="I25" s="99" t="s">
        <v>285</v>
      </c>
      <c r="J25" s="109"/>
    </row>
    <row r="26" spans="1:10" s="102" customFormat="1" x14ac:dyDescent="0.2">
      <c r="A26" s="108">
        <v>25</v>
      </c>
      <c r="B26" s="98" t="str">
        <f t="shared" si="0"/>
        <v>Missing conditional answer (630)</v>
      </c>
      <c r="C26" s="99" t="str">
        <f t="shared" si="3"/>
        <v>Missing conditional answer (630)</v>
      </c>
      <c r="D26" s="103">
        <f>IFERROR(VLOOKUP('100'!K115,_VF,2,FALSE),0)</f>
        <v>0</v>
      </c>
      <c r="E26" s="103">
        <f>LEN('100'!G115)</f>
        <v>0</v>
      </c>
      <c r="F26" s="104">
        <f t="shared" si="4"/>
        <v>0</v>
      </c>
      <c r="G26" s="100" t="s">
        <v>246</v>
      </c>
      <c r="H26" s="99" t="s">
        <v>286</v>
      </c>
      <c r="I26" s="99" t="s">
        <v>287</v>
      </c>
      <c r="J26" s="109"/>
    </row>
    <row r="27" spans="1:10" s="102" customFormat="1" x14ac:dyDescent="0.2">
      <c r="A27" s="108">
        <v>26</v>
      </c>
      <c r="B27" s="98" t="str">
        <f t="shared" si="0"/>
        <v>Missing conditional answer (635)</v>
      </c>
      <c r="C27" s="99" t="str">
        <f t="shared" si="3"/>
        <v>Missing conditional answer (635)</v>
      </c>
      <c r="D27" s="103">
        <f>IFERROR(VLOOKUP('100'!K117,_VF,2,FALSE),0)</f>
        <v>0</v>
      </c>
      <c r="E27" s="103">
        <f>LEN('100'!G117)</f>
        <v>0</v>
      </c>
      <c r="F27" s="104">
        <f t="shared" si="4"/>
        <v>0</v>
      </c>
      <c r="G27" s="100" t="s">
        <v>246</v>
      </c>
      <c r="H27" s="99" t="s">
        <v>288</v>
      </c>
      <c r="I27" s="99" t="s">
        <v>289</v>
      </c>
      <c r="J27" s="109"/>
    </row>
    <row r="28" spans="1:10" s="102" customFormat="1" x14ac:dyDescent="0.2">
      <c r="A28" s="108">
        <v>27</v>
      </c>
      <c r="B28" s="98" t="str">
        <f t="shared" si="0"/>
        <v>Missing conditional answer (640)</v>
      </c>
      <c r="C28" s="99" t="str">
        <f t="shared" si="3"/>
        <v>Missing conditional answer (640)</v>
      </c>
      <c r="D28" s="103">
        <f>IFERROR(VLOOKUP('100'!K119,_VF,2,FALSE),0)</f>
        <v>0</v>
      </c>
      <c r="E28" s="103">
        <f>LEN('100'!G119)</f>
        <v>0</v>
      </c>
      <c r="F28" s="104">
        <f t="shared" si="4"/>
        <v>0</v>
      </c>
      <c r="G28" s="100" t="s">
        <v>246</v>
      </c>
      <c r="H28" s="99" t="s">
        <v>290</v>
      </c>
      <c r="I28" s="99" t="s">
        <v>291</v>
      </c>
      <c r="J28" s="109"/>
    </row>
    <row r="29" spans="1:10" s="102" customFormat="1" x14ac:dyDescent="0.2">
      <c r="A29" s="108">
        <v>28</v>
      </c>
      <c r="B29" s="98" t="str">
        <f t="shared" si="0"/>
        <v>Missing conditional answer (645)</v>
      </c>
      <c r="C29" s="99" t="str">
        <f t="shared" si="3"/>
        <v>Missing conditional answer (645)</v>
      </c>
      <c r="D29" s="103">
        <f>IFERROR(VLOOKUP('100'!K121,_VF,2,FALSE),0)</f>
        <v>0</v>
      </c>
      <c r="E29" s="103">
        <f>LEN('100'!G121)</f>
        <v>0</v>
      </c>
      <c r="F29" s="104">
        <f t="shared" si="4"/>
        <v>0</v>
      </c>
      <c r="G29" s="100" t="s">
        <v>246</v>
      </c>
      <c r="H29" s="99" t="s">
        <v>292</v>
      </c>
      <c r="I29" s="99" t="s">
        <v>293</v>
      </c>
      <c r="J29" s="109"/>
    </row>
    <row r="30" spans="1:10" s="102" customFormat="1" x14ac:dyDescent="0.2">
      <c r="A30" s="108">
        <v>29</v>
      </c>
      <c r="B30" s="98" t="str">
        <f t="shared" si="0"/>
        <v>Missing conditional answer (650)</v>
      </c>
      <c r="C30" s="99" t="str">
        <f t="shared" si="3"/>
        <v>Missing conditional answer (650)</v>
      </c>
      <c r="D30" s="103">
        <f>IFERROR(VLOOKUP('100'!K123,_VF,2,FALSE),0)</f>
        <v>0</v>
      </c>
      <c r="E30" s="103">
        <f>LEN('100'!G123)</f>
        <v>0</v>
      </c>
      <c r="F30" s="104">
        <f t="shared" si="4"/>
        <v>0</v>
      </c>
      <c r="G30" s="100" t="s">
        <v>246</v>
      </c>
      <c r="H30" s="99" t="s">
        <v>294</v>
      </c>
      <c r="I30" s="99" t="s">
        <v>295</v>
      </c>
      <c r="J30" s="109"/>
    </row>
    <row r="31" spans="1:10" s="102" customFormat="1" x14ac:dyDescent="0.2">
      <c r="A31" s="108">
        <v>30</v>
      </c>
      <c r="B31" s="98" t="str">
        <f t="shared" si="0"/>
        <v>Missing conditional answer (655)</v>
      </c>
      <c r="C31" s="99" t="str">
        <f t="shared" si="3"/>
        <v>Missing conditional answer (655)</v>
      </c>
      <c r="D31" s="103">
        <f>IFERROR(VLOOKUP('100'!K125,_VF,2,FALSE),0)</f>
        <v>0</v>
      </c>
      <c r="E31" s="103">
        <f>LEN('100'!G125)</f>
        <v>0</v>
      </c>
      <c r="F31" s="104">
        <f t="shared" si="4"/>
        <v>0</v>
      </c>
      <c r="G31" s="100" t="s">
        <v>246</v>
      </c>
      <c r="H31" s="99" t="s">
        <v>296</v>
      </c>
      <c r="I31" s="99" t="s">
        <v>297</v>
      </c>
      <c r="J31" s="109"/>
    </row>
    <row r="32" spans="1:10" s="102" customFormat="1" x14ac:dyDescent="0.2">
      <c r="A32" s="108">
        <v>31</v>
      </c>
      <c r="B32" s="98" t="str">
        <f t="shared" si="0"/>
        <v>Missing conditional answer (660)</v>
      </c>
      <c r="C32" s="99" t="str">
        <f t="shared" si="3"/>
        <v>Missing conditional answer (660)</v>
      </c>
      <c r="D32" s="103">
        <f>IFERROR(VLOOKUP('100'!K127,_VF,2,FALSE),0)</f>
        <v>0</v>
      </c>
      <c r="E32" s="103">
        <f>LEN('100'!G127)</f>
        <v>0</v>
      </c>
      <c r="F32" s="104">
        <f t="shared" si="4"/>
        <v>0</v>
      </c>
      <c r="G32" s="100" t="s">
        <v>246</v>
      </c>
      <c r="H32" s="99" t="s">
        <v>298</v>
      </c>
      <c r="I32" s="99" t="s">
        <v>299</v>
      </c>
      <c r="J32" s="109"/>
    </row>
    <row r="33" spans="1:10" s="102" customFormat="1" x14ac:dyDescent="0.2">
      <c r="A33" s="108">
        <v>32</v>
      </c>
      <c r="B33" s="98" t="str">
        <f t="shared" si="0"/>
        <v>Missing conditional answer (665)</v>
      </c>
      <c r="C33" s="99" t="str">
        <f t="shared" si="3"/>
        <v>Missing conditional answer (665)</v>
      </c>
      <c r="D33" s="103">
        <f>IFERROR(VLOOKUP('100'!K129,_VF,2,FALSE),0)</f>
        <v>0</v>
      </c>
      <c r="E33" s="103">
        <f>LEN('100'!G129)</f>
        <v>0</v>
      </c>
      <c r="F33" s="104">
        <f t="shared" si="4"/>
        <v>0</v>
      </c>
      <c r="G33" s="100" t="s">
        <v>246</v>
      </c>
      <c r="H33" s="99" t="s">
        <v>300</v>
      </c>
      <c r="I33" s="99" t="s">
        <v>301</v>
      </c>
      <c r="J33" s="109"/>
    </row>
    <row r="34" spans="1:10" s="102" customFormat="1" x14ac:dyDescent="0.2">
      <c r="A34" s="108">
        <v>33</v>
      </c>
      <c r="B34" s="98" t="str">
        <f t="shared" si="0"/>
        <v>Missing conditional answer (670)</v>
      </c>
      <c r="C34" s="99" t="str">
        <f t="shared" si="3"/>
        <v>Missing conditional answer (670)</v>
      </c>
      <c r="D34" s="103">
        <f>IFERROR(VLOOKUP('100'!K131,_VF,2,FALSE),0)</f>
        <v>0</v>
      </c>
      <c r="E34" s="103">
        <f>LEN('100'!G131)</f>
        <v>0</v>
      </c>
      <c r="F34" s="104">
        <f t="shared" si="4"/>
        <v>0</v>
      </c>
      <c r="G34" s="100" t="s">
        <v>246</v>
      </c>
      <c r="H34" s="99" t="s">
        <v>302</v>
      </c>
      <c r="I34" s="99" t="s">
        <v>303</v>
      </c>
      <c r="J34" s="109"/>
    </row>
    <row r="35" spans="1:10" s="102" customFormat="1" x14ac:dyDescent="0.2">
      <c r="A35" s="108">
        <v>34</v>
      </c>
      <c r="B35" s="98" t="str">
        <f t="shared" ref="B35:B55" si="5">IF(_L="Français",H35,I35)</f>
        <v>Missing conditional answer (675)</v>
      </c>
      <c r="C35" s="99" t="str">
        <f t="shared" si="3"/>
        <v>Missing conditional answer (675)</v>
      </c>
      <c r="D35" s="103">
        <f>IFERROR(VLOOKUP('100'!K133,_VF,2,FALSE),0)</f>
        <v>0</v>
      </c>
      <c r="E35" s="103">
        <f>LEN('100'!G133)</f>
        <v>0</v>
      </c>
      <c r="F35" s="104">
        <f t="shared" si="4"/>
        <v>0</v>
      </c>
      <c r="G35" s="100" t="s">
        <v>246</v>
      </c>
      <c r="H35" s="99" t="s">
        <v>304</v>
      </c>
      <c r="I35" s="99" t="s">
        <v>305</v>
      </c>
      <c r="J35" s="109"/>
    </row>
    <row r="36" spans="1:10" s="102" customFormat="1" x14ac:dyDescent="0.2">
      <c r="A36" s="108">
        <v>35</v>
      </c>
      <c r="B36" s="98" t="str">
        <f t="shared" si="5"/>
        <v>Missing conditional answer (680)</v>
      </c>
      <c r="C36" s="99" t="str">
        <f t="shared" si="3"/>
        <v>Missing conditional answer (680)</v>
      </c>
      <c r="D36" s="103">
        <f>IFERROR(VLOOKUP('100'!K135,_VF,2,FALSE),0)</f>
        <v>0</v>
      </c>
      <c r="E36" s="103">
        <f>LEN('100'!G135)</f>
        <v>0</v>
      </c>
      <c r="F36" s="104">
        <f t="shared" si="4"/>
        <v>0</v>
      </c>
      <c r="G36" s="100" t="s">
        <v>246</v>
      </c>
      <c r="H36" s="99" t="s">
        <v>306</v>
      </c>
      <c r="I36" s="99" t="s">
        <v>307</v>
      </c>
      <c r="J36" s="109"/>
    </row>
    <row r="37" spans="1:10" s="102" customFormat="1" x14ac:dyDescent="0.2">
      <c r="A37" s="108">
        <v>36</v>
      </c>
      <c r="B37" s="98" t="str">
        <f t="shared" si="5"/>
        <v>Missing conditional answer (685)</v>
      </c>
      <c r="C37" s="99" t="str">
        <f t="shared" si="3"/>
        <v>Missing conditional answer (685)</v>
      </c>
      <c r="D37" s="103">
        <f>IFERROR(VLOOKUP('100'!K137,_VF,2,FALSE),0)</f>
        <v>0</v>
      </c>
      <c r="E37" s="103">
        <f>LEN('100'!G137)</f>
        <v>0</v>
      </c>
      <c r="F37" s="104">
        <f t="shared" si="4"/>
        <v>0</v>
      </c>
      <c r="G37" s="100" t="s">
        <v>246</v>
      </c>
      <c r="H37" s="99" t="s">
        <v>308</v>
      </c>
      <c r="I37" s="99" t="s">
        <v>309</v>
      </c>
      <c r="J37" s="109"/>
    </row>
    <row r="38" spans="1:10" s="102" customFormat="1" x14ac:dyDescent="0.2">
      <c r="A38" s="108">
        <v>37</v>
      </c>
      <c r="B38" s="98" t="str">
        <f t="shared" si="5"/>
        <v>Missing conditional answer (690)</v>
      </c>
      <c r="C38" s="99" t="str">
        <f t="shared" si="3"/>
        <v>Missing conditional answer (690)</v>
      </c>
      <c r="D38" s="103">
        <f>IFERROR(VLOOKUP('100'!K139,_VF,2,FALSE),0)</f>
        <v>0</v>
      </c>
      <c r="E38" s="103">
        <f>LEN('100'!G139)</f>
        <v>0</v>
      </c>
      <c r="F38" s="104">
        <f t="shared" si="4"/>
        <v>0</v>
      </c>
      <c r="G38" s="100" t="s">
        <v>246</v>
      </c>
      <c r="H38" s="99" t="s">
        <v>310</v>
      </c>
      <c r="I38" s="99" t="s">
        <v>311</v>
      </c>
      <c r="J38" s="109"/>
    </row>
    <row r="39" spans="1:10" s="102" customFormat="1" x14ac:dyDescent="0.2">
      <c r="A39" s="108">
        <v>38</v>
      </c>
      <c r="B39" s="98" t="str">
        <f t="shared" si="5"/>
        <v>Missing conditional answer (695)</v>
      </c>
      <c r="C39" s="99" t="str">
        <f t="shared" si="3"/>
        <v>Missing conditional answer (695)</v>
      </c>
      <c r="D39" s="103">
        <f>IFERROR(VLOOKUP('100'!K141,_VF,2,FALSE),0)</f>
        <v>0</v>
      </c>
      <c r="E39" s="103">
        <f>LEN('100'!G141)</f>
        <v>0</v>
      </c>
      <c r="F39" s="104">
        <f t="shared" si="4"/>
        <v>0</v>
      </c>
      <c r="G39" s="100" t="s">
        <v>246</v>
      </c>
      <c r="H39" s="99" t="s">
        <v>312</v>
      </c>
      <c r="I39" s="99" t="s">
        <v>313</v>
      </c>
      <c r="J39" s="109"/>
    </row>
    <row r="40" spans="1:10" s="102" customFormat="1" x14ac:dyDescent="0.2">
      <c r="A40" s="108">
        <v>39</v>
      </c>
      <c r="B40" s="98" t="str">
        <f t="shared" si="5"/>
        <v>Missing conditional answer (705)</v>
      </c>
      <c r="C40" s="99" t="str">
        <f t="shared" si="3"/>
        <v>Missing conditional answer (705)</v>
      </c>
      <c r="D40" s="103">
        <f>IFERROR(VLOOKUP('100'!K146,_VF,2,FALSE),0)</f>
        <v>0</v>
      </c>
      <c r="E40" s="103">
        <f>LEN('100'!G146)</f>
        <v>0</v>
      </c>
      <c r="F40" s="104">
        <f t="shared" si="4"/>
        <v>0</v>
      </c>
      <c r="G40" s="100" t="s">
        <v>246</v>
      </c>
      <c r="H40" s="99" t="s">
        <v>314</v>
      </c>
      <c r="I40" s="99" t="s">
        <v>315</v>
      </c>
      <c r="J40" s="109"/>
    </row>
    <row r="41" spans="1:10" s="102" customFormat="1" x14ac:dyDescent="0.2">
      <c r="A41" s="108">
        <v>40</v>
      </c>
      <c r="B41" s="98" t="str">
        <f t="shared" si="5"/>
        <v>Missing conditional answer (710)</v>
      </c>
      <c r="C41" s="99" t="str">
        <f t="shared" si="3"/>
        <v>Missing conditional answer (710)</v>
      </c>
      <c r="D41" s="103">
        <f>IFERROR(VLOOKUP('100'!K148,_VF,2,FALSE),0)</f>
        <v>0</v>
      </c>
      <c r="E41" s="103">
        <f>LEN('100'!G148)</f>
        <v>0</v>
      </c>
      <c r="F41" s="104">
        <f t="shared" si="4"/>
        <v>0</v>
      </c>
      <c r="G41" s="100" t="s">
        <v>246</v>
      </c>
      <c r="H41" s="99" t="s">
        <v>316</v>
      </c>
      <c r="I41" s="99" t="s">
        <v>317</v>
      </c>
      <c r="J41" s="109"/>
    </row>
    <row r="42" spans="1:10" s="102" customFormat="1" x14ac:dyDescent="0.2">
      <c r="A42" s="108">
        <v>41</v>
      </c>
      <c r="B42" s="98" t="str">
        <f t="shared" si="5"/>
        <v>Missing conditional answer (715)</v>
      </c>
      <c r="C42" s="99" t="str">
        <f t="shared" si="3"/>
        <v>Missing conditional answer (715)</v>
      </c>
      <c r="D42" s="103">
        <f>IFERROR(VLOOKUP('100'!K150,_VF,2,FALSE),0)</f>
        <v>0</v>
      </c>
      <c r="E42" s="103">
        <f>LEN('100'!G150)</f>
        <v>0</v>
      </c>
      <c r="F42" s="104">
        <f t="shared" si="4"/>
        <v>0</v>
      </c>
      <c r="G42" s="100" t="s">
        <v>246</v>
      </c>
      <c r="H42" s="99" t="s">
        <v>318</v>
      </c>
      <c r="I42" s="99" t="s">
        <v>319</v>
      </c>
      <c r="J42" s="109"/>
    </row>
    <row r="43" spans="1:10" s="102" customFormat="1" x14ac:dyDescent="0.2">
      <c r="A43" s="108">
        <v>42</v>
      </c>
      <c r="B43" s="98" t="str">
        <f t="shared" si="5"/>
        <v>Missing conditional answer (805)</v>
      </c>
      <c r="C43" s="99" t="str">
        <f t="shared" si="3"/>
        <v>Missing conditional answer (805)</v>
      </c>
      <c r="D43" s="103">
        <f>IFERROR(VLOOKUP('100'!K155,_VF,2,FALSE),0)</f>
        <v>0</v>
      </c>
      <c r="E43" s="103">
        <f>LEN('100'!G155)</f>
        <v>0</v>
      </c>
      <c r="F43" s="104">
        <f t="shared" si="4"/>
        <v>0</v>
      </c>
      <c r="G43" s="100" t="s">
        <v>246</v>
      </c>
      <c r="H43" s="99" t="s">
        <v>320</v>
      </c>
      <c r="I43" s="99" t="s">
        <v>321</v>
      </c>
      <c r="J43" s="109"/>
    </row>
    <row r="44" spans="1:10" s="102" customFormat="1" x14ac:dyDescent="0.2">
      <c r="A44" s="108">
        <v>43</v>
      </c>
      <c r="B44" s="98" t="str">
        <f t="shared" si="5"/>
        <v>Missing conditional answer (810)</v>
      </c>
      <c r="C44" s="99" t="str">
        <f t="shared" si="3"/>
        <v>Missing conditional answer (810)</v>
      </c>
      <c r="D44" s="103">
        <f>IFERROR(VLOOKUP('100'!K157,_VF,2,FALSE),0)</f>
        <v>0</v>
      </c>
      <c r="E44" s="103">
        <f>LEN('100'!G157)</f>
        <v>0</v>
      </c>
      <c r="F44" s="104">
        <f t="shared" si="4"/>
        <v>0</v>
      </c>
      <c r="G44" s="100" t="s">
        <v>246</v>
      </c>
      <c r="H44" s="99" t="s">
        <v>322</v>
      </c>
      <c r="I44" s="99" t="s">
        <v>323</v>
      </c>
      <c r="J44" s="109"/>
    </row>
    <row r="45" spans="1:10" s="102" customFormat="1" x14ac:dyDescent="0.2">
      <c r="A45" s="108">
        <v>44</v>
      </c>
      <c r="B45" s="98" t="str">
        <f t="shared" si="5"/>
        <v>Missing conditional answer (815)</v>
      </c>
      <c r="C45" s="99" t="str">
        <f t="shared" si="3"/>
        <v>Missing conditional answer (815)</v>
      </c>
      <c r="D45" s="103">
        <f>IFERROR(VLOOKUP('100'!K159,_VF,2,FALSE),0)</f>
        <v>0</v>
      </c>
      <c r="E45" s="103">
        <f>LEN('100'!G159)</f>
        <v>0</v>
      </c>
      <c r="F45" s="104">
        <f t="shared" si="4"/>
        <v>0</v>
      </c>
      <c r="G45" s="100" t="s">
        <v>246</v>
      </c>
      <c r="H45" s="99" t="s">
        <v>324</v>
      </c>
      <c r="I45" s="99" t="s">
        <v>325</v>
      </c>
      <c r="J45" s="109"/>
    </row>
    <row r="46" spans="1:10" s="102" customFormat="1" x14ac:dyDescent="0.2">
      <c r="A46" s="108">
        <v>45</v>
      </c>
      <c r="B46" s="98" t="str">
        <f t="shared" si="5"/>
        <v>Missing conditional answer (820)</v>
      </c>
      <c r="C46" s="99" t="str">
        <f t="shared" si="3"/>
        <v>Missing conditional answer (820)</v>
      </c>
      <c r="D46" s="103">
        <f>IFERROR(VLOOKUP('100'!K161,_VF,2,FALSE),0)</f>
        <v>0</v>
      </c>
      <c r="E46" s="103">
        <f>LEN('100'!G161)</f>
        <v>0</v>
      </c>
      <c r="F46" s="104">
        <f t="shared" si="4"/>
        <v>0</v>
      </c>
      <c r="G46" s="100" t="s">
        <v>246</v>
      </c>
      <c r="H46" s="99" t="s">
        <v>326</v>
      </c>
      <c r="I46" s="99" t="s">
        <v>327</v>
      </c>
      <c r="J46" s="109"/>
    </row>
    <row r="47" spans="1:10" s="102" customFormat="1" x14ac:dyDescent="0.2">
      <c r="A47" s="108">
        <v>46</v>
      </c>
      <c r="B47" s="98" t="str">
        <f t="shared" si="5"/>
        <v>Missing conditional answer (825)</v>
      </c>
      <c r="C47" s="99" t="str">
        <f t="shared" si="3"/>
        <v>Missing conditional answer (825)</v>
      </c>
      <c r="D47" s="103">
        <f>IFERROR(VLOOKUP('100'!K163,_VF,2,FALSE),0)</f>
        <v>0</v>
      </c>
      <c r="E47" s="103">
        <f>LEN('100'!G163)</f>
        <v>0</v>
      </c>
      <c r="F47" s="104">
        <f t="shared" si="4"/>
        <v>0</v>
      </c>
      <c r="G47" s="100" t="s">
        <v>246</v>
      </c>
      <c r="H47" s="99" t="s">
        <v>328</v>
      </c>
      <c r="I47" s="99" t="s">
        <v>329</v>
      </c>
      <c r="J47" s="109"/>
    </row>
    <row r="48" spans="1:10" s="102" customFormat="1" x14ac:dyDescent="0.2">
      <c r="A48" s="108">
        <v>47</v>
      </c>
      <c r="B48" s="98" t="str">
        <f t="shared" si="5"/>
        <v>Missing conditional answer (830)</v>
      </c>
      <c r="C48" s="99" t="str">
        <f t="shared" si="3"/>
        <v>Missing conditional answer (830)</v>
      </c>
      <c r="D48" s="103">
        <f>IFERROR(VLOOKUP('100'!K165,_VF,2,FALSE),0)</f>
        <v>0</v>
      </c>
      <c r="E48" s="103">
        <f>LEN('100'!G165)</f>
        <v>0</v>
      </c>
      <c r="F48" s="104">
        <f t="shared" si="4"/>
        <v>0</v>
      </c>
      <c r="G48" s="100" t="s">
        <v>246</v>
      </c>
      <c r="H48" s="99" t="s">
        <v>330</v>
      </c>
      <c r="I48" s="99" t="s">
        <v>331</v>
      </c>
      <c r="J48" s="109"/>
    </row>
    <row r="49" spans="1:10" s="102" customFormat="1" x14ac:dyDescent="0.2">
      <c r="A49" s="108">
        <v>48</v>
      </c>
      <c r="B49" s="98" t="str">
        <f t="shared" si="5"/>
        <v>Missing conditional answer (835)</v>
      </c>
      <c r="C49" s="99" t="str">
        <f t="shared" si="3"/>
        <v>Missing conditional answer (835)</v>
      </c>
      <c r="D49" s="103">
        <f>IFERROR(VLOOKUP('100'!K167,_VF,2,FALSE),0)</f>
        <v>0</v>
      </c>
      <c r="E49" s="103">
        <f>LEN('100'!G167)</f>
        <v>0</v>
      </c>
      <c r="F49" s="104">
        <f t="shared" si="4"/>
        <v>0</v>
      </c>
      <c r="G49" s="100" t="s">
        <v>246</v>
      </c>
      <c r="H49" s="99" t="s">
        <v>332</v>
      </c>
      <c r="I49" s="99" t="s">
        <v>333</v>
      </c>
      <c r="J49" s="109"/>
    </row>
    <row r="50" spans="1:10" s="102" customFormat="1" x14ac:dyDescent="0.2">
      <c r="A50" s="108">
        <v>49</v>
      </c>
      <c r="B50" s="98" t="str">
        <f t="shared" si="5"/>
        <v>Missing conditional answer (840)</v>
      </c>
      <c r="C50" s="99" t="str">
        <f t="shared" si="3"/>
        <v>Missing conditional answer (840)</v>
      </c>
      <c r="D50" s="103">
        <f>IFERROR(VLOOKUP('100'!K169,_VF,2,FALSE),0)</f>
        <v>0</v>
      </c>
      <c r="E50" s="103">
        <f>LEN('100'!G169)</f>
        <v>0</v>
      </c>
      <c r="F50" s="104">
        <f t="shared" si="4"/>
        <v>0</v>
      </c>
      <c r="G50" s="100" t="s">
        <v>246</v>
      </c>
      <c r="H50" s="99" t="s">
        <v>334</v>
      </c>
      <c r="I50" s="99" t="s">
        <v>335</v>
      </c>
      <c r="J50" s="109"/>
    </row>
    <row r="51" spans="1:10" s="102" customFormat="1" x14ac:dyDescent="0.2">
      <c r="A51" s="108">
        <v>50</v>
      </c>
      <c r="B51" s="98" t="str">
        <f t="shared" si="5"/>
        <v>Missing conditional answer (845)</v>
      </c>
      <c r="C51" s="99" t="str">
        <f t="shared" si="3"/>
        <v>Missing conditional answer (845)</v>
      </c>
      <c r="D51" s="103">
        <f>IFERROR(VLOOKUP('100'!K171,_VF,2,FALSE),0)</f>
        <v>0</v>
      </c>
      <c r="E51" s="103">
        <f>LEN('100'!G171)</f>
        <v>0</v>
      </c>
      <c r="F51" s="104">
        <f t="shared" si="4"/>
        <v>0</v>
      </c>
      <c r="G51" s="100" t="s">
        <v>246</v>
      </c>
      <c r="H51" s="99" t="s">
        <v>336</v>
      </c>
      <c r="I51" s="99" t="s">
        <v>337</v>
      </c>
      <c r="J51" s="109"/>
    </row>
    <row r="52" spans="1:10" s="102" customFormat="1" x14ac:dyDescent="0.2">
      <c r="A52" s="108">
        <v>51</v>
      </c>
      <c r="B52" s="98" t="str">
        <f t="shared" si="5"/>
        <v>Missing conditional answer (850)</v>
      </c>
      <c r="C52" s="99" t="str">
        <f t="shared" si="3"/>
        <v>Missing conditional answer (850)</v>
      </c>
      <c r="D52" s="103">
        <f>IFERROR(VLOOKUP('100'!K173,_VF,2,FALSE),0)</f>
        <v>0</v>
      </c>
      <c r="E52" s="103">
        <f>LEN('100'!G173)</f>
        <v>0</v>
      </c>
      <c r="F52" s="104">
        <f t="shared" si="4"/>
        <v>0</v>
      </c>
      <c r="G52" s="100" t="s">
        <v>246</v>
      </c>
      <c r="H52" s="99" t="s">
        <v>338</v>
      </c>
      <c r="I52" s="99" t="s">
        <v>339</v>
      </c>
      <c r="J52" s="109"/>
    </row>
    <row r="53" spans="1:10" s="102" customFormat="1" x14ac:dyDescent="0.2">
      <c r="A53" s="108">
        <v>52</v>
      </c>
      <c r="B53" s="98" t="str">
        <f t="shared" si="5"/>
        <v>Missing conditional answer (855)</v>
      </c>
      <c r="C53" s="99" t="str">
        <f t="shared" si="3"/>
        <v>Missing conditional answer (855)</v>
      </c>
      <c r="D53" s="103">
        <f>IFERROR(VLOOKUP('100'!K175,_VF,2,FALSE),0)</f>
        <v>0</v>
      </c>
      <c r="E53" s="103">
        <f>LEN('100'!G175)</f>
        <v>0</v>
      </c>
      <c r="F53" s="104">
        <f t="shared" si="4"/>
        <v>0</v>
      </c>
      <c r="G53" s="100" t="s">
        <v>246</v>
      </c>
      <c r="H53" s="99" t="s">
        <v>340</v>
      </c>
      <c r="I53" s="99" t="s">
        <v>341</v>
      </c>
      <c r="J53" s="109"/>
    </row>
    <row r="54" spans="1:10" s="102" customFormat="1" x14ac:dyDescent="0.2">
      <c r="A54" s="108">
        <v>53</v>
      </c>
      <c r="B54" s="98" t="str">
        <f t="shared" si="5"/>
        <v>Missing conditional answer (860)</v>
      </c>
      <c r="C54" s="99" t="str">
        <f t="shared" si="3"/>
        <v>Missing conditional answer (860)</v>
      </c>
      <c r="D54" s="103">
        <f>IFERROR(VLOOKUP('100'!K177,_VF,2,FALSE),0)</f>
        <v>0</v>
      </c>
      <c r="E54" s="103">
        <f>LEN('100'!G177)</f>
        <v>0</v>
      </c>
      <c r="F54" s="104">
        <f t="shared" si="4"/>
        <v>0</v>
      </c>
      <c r="G54" s="100" t="s">
        <v>246</v>
      </c>
      <c r="H54" s="99" t="s">
        <v>342</v>
      </c>
      <c r="I54" s="99" t="s">
        <v>343</v>
      </c>
      <c r="J54" s="109"/>
    </row>
    <row r="55" spans="1:10" s="102" customFormat="1" x14ac:dyDescent="0.2">
      <c r="A55" s="108">
        <v>54</v>
      </c>
      <c r="B55" s="98" t="str">
        <f t="shared" si="5"/>
        <v>Missing conditional answer (865)</v>
      </c>
      <c r="C55" s="99" t="str">
        <f t="shared" si="3"/>
        <v>Missing conditional answer (865)</v>
      </c>
      <c r="D55" s="103">
        <f>IFERROR(VLOOKUP('100'!K179,_VF,2,FALSE),0)</f>
        <v>0</v>
      </c>
      <c r="E55" s="103">
        <f>LEN('100'!G179)</f>
        <v>0</v>
      </c>
      <c r="F55" s="104">
        <f t="shared" si="4"/>
        <v>0</v>
      </c>
      <c r="G55" s="100" t="s">
        <v>246</v>
      </c>
      <c r="H55" s="99" t="s">
        <v>344</v>
      </c>
      <c r="I55" s="99" t="s">
        <v>345</v>
      </c>
      <c r="J55" s="109"/>
    </row>
    <row r="56" spans="1:10" ht="6.75" customHeight="1" x14ac:dyDescent="0.2">
      <c r="B56" s="98"/>
    </row>
    <row r="57" spans="1:10" hidden="1" x14ac:dyDescent="0.2">
      <c r="B57" s="98"/>
    </row>
    <row r="58" spans="1:10" hidden="1" x14ac:dyDescent="0.2">
      <c r="B58" s="98"/>
    </row>
  </sheetData>
  <sheetProtection algorithmName="SHA-512" hashValue="w0L2zRngqLNOazcu0tx1nQOdhw6V3r3R6WcUvoIm4oWSzzdVTgH5K7RYEn9MCiHkNp9apvaFAixCNxLYAziyWg==" saltValue="xvf+aNpNSy2R6403q3ue5A==" spinCount="100000" sheet="1" selectLockedCells="1"/>
  <conditionalFormatting sqref="F1">
    <cfRule type="cellIs" dxfId="5" priority="19" operator="equal">
      <formula>1</formula>
    </cfRule>
    <cfRule type="cellIs" dxfId="4" priority="20" operator="equal">
      <formula>0</formula>
    </cfRule>
  </conditionalFormatting>
  <conditionalFormatting sqref="F3:F55">
    <cfRule type="cellIs" dxfId="3" priority="17" operator="equal">
      <formula>1</formula>
    </cfRule>
    <cfRule type="cellIs" dxfId="2" priority="18" operator="equal">
      <formula>0</formula>
    </cfRule>
  </conditionalFormatting>
  <conditionalFormatting sqref="F2">
    <cfRule type="cellIs" dxfId="1" priority="1" operator="equal">
      <formula>1</formula>
    </cfRule>
    <cfRule type="cellIs" dxfId="0" priority="2" operator="equal">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0" ma:contentTypeDescription="Crée un document." ma:contentTypeScope="" ma:versionID="93e76cb71afa2b81ef0b6d293082a084">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66326ad467b921866cadc6b26c76c9fd"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Si_x0020_modification_x0020_ou_x0020_ajout_x0020_par_x0020_demandeur_x0020_Aviser_x0020_responsa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list="{c2dba245-1308-4802-bef5-c91d0b753676}" ma:internalName="PJDDocLie" ma:showField="DSNumeroID">
      <xsd:simpleType>
        <xsd:restriction base="dms:Lookup"/>
      </xsd:simpleType>
    </xsd:element>
    <xsd:element name="Si_x0020_modification_x0020_ou_x0020_ajout_x0020_par_x0020_demandeur_x0020_Aviser_x0020_responsable" ma:index="11" nillable="true" ma:displayName="Si modification ou ajout par demandeur Aviser responsable" ma:internalName="Si_x0020_modification_x0020_ou_x0020_ajout_x0020_par_x0020_demandeur_x0020_Aviser_x0020_responsab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FormUrls xmlns="http://schemas.microsoft.com/sharepoint/v3/contenttype/forms/url">
  <Edit>~list/Forms/fd_Document_Edit.aspx</Edit>
</FormUrls>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1241</PJDDocLie>
    <_fd_parent_temp xmlns="0ab4d0b0-81c9-496c-a6f8-8a0e74a7f3b9" xsi:nil="true"/>
    <Si_x0020_modification_x0020_ou_x0020_ajout_x0020_par_x0020_demandeur_x0020_Aviser_x0020_responsable xmlns="937acfcf-2433-4dc7-8dd3-98a5d50c96bf">
      <Url xsi:nil="true"/>
      <Description xsi:nil="true"/>
    </Si_x0020_modification_x0020_ou_x0020_ajout_x0020_par_x0020_demandeur_x0020_Aviser_x0020_responsable>
    <PJDDocLieBK xmlns="0ab4d0b0-81c9-496c-a6f8-8a0e74a7f3b9">1 942</PJDDocLieBK>
  </documentManagement>
</p:properties>
</file>

<file path=customXml/itemProps1.xml><?xml version="1.0" encoding="utf-8"?>
<ds:datastoreItem xmlns:ds="http://schemas.openxmlformats.org/officeDocument/2006/customXml" ds:itemID="{5022516C-8647-463A-9316-6FCF3B1B0A34}"/>
</file>

<file path=customXml/itemProps2.xml><?xml version="1.0" encoding="utf-8"?>
<ds:datastoreItem xmlns:ds="http://schemas.openxmlformats.org/officeDocument/2006/customXml" ds:itemID="{AB674495-246B-4993-B8F6-546A77FAF47A}"/>
</file>

<file path=customXml/itemProps3.xml><?xml version="1.0" encoding="utf-8"?>
<ds:datastoreItem xmlns:ds="http://schemas.openxmlformats.org/officeDocument/2006/customXml" ds:itemID="{A98B483B-E8E0-45DE-889E-AFAC6CD89E71}"/>
</file>

<file path=customXml/itemProps4.xml><?xml version="1.0" encoding="utf-8"?>
<ds:datastoreItem xmlns:ds="http://schemas.openxmlformats.org/officeDocument/2006/customXml" ds:itemID="{CE2C5E89-8A37-4C6D-B86A-90ADE9701E7B}"/>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100</vt:lpstr>
      <vt:lpstr>Validation</vt:lpstr>
      <vt:lpstr>_L</vt:lpstr>
      <vt:lpstr>_VF</vt:lpstr>
      <vt:lpstr>'100'!Zone_d_impression</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filed amendments </dc:title>
  <dc:subject>Summary of filed amendments </dc:subject>
  <dc:creator>Autorité des Marchés Financiers</dc:creator>
  <cp:keywords>summary, automobile, rate manual</cp:keywords>
  <dc:description/>
  <cp:lastModifiedBy>Dorion Karine</cp:lastModifiedBy>
  <cp:lastPrinted>2020-02-14T14:07:38Z</cp:lastPrinted>
  <dcterms:created xsi:type="dcterms:W3CDTF">2011-10-21T20:29:09Z</dcterms:created>
  <dcterms:modified xsi:type="dcterms:W3CDTF">2020-11-17T18:30:48Z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SMTA</vt:lpwstr>
  </property>
  <property fmtid="{D5CDD505-2E9C-101B-9397-08002B2CF9AE}" pid="3" name="Version du formulaire">
    <vt:lpwstr>1.00</vt:lpwstr>
  </property>
  <property fmtid="{D5CDD505-2E9C-101B-9397-08002B2CF9AE}" pid="4" name="MSIP_Label_a1904e13-af40-4143-81c8-9390a3210047_Enabled">
    <vt:lpwstr>True</vt:lpwstr>
  </property>
  <property fmtid="{D5CDD505-2E9C-101B-9397-08002B2CF9AE}" pid="5" name="MSIP_Label_a1904e13-af40-4143-81c8-9390a3210047_SiteId">
    <vt:lpwstr>d6c8d074-3c6c-4534-b230-a8ed21f67ab3</vt:lpwstr>
  </property>
  <property fmtid="{D5CDD505-2E9C-101B-9397-08002B2CF9AE}" pid="6" name="MSIP_Label_a1904e13-af40-4143-81c8-9390a3210047_Owner">
    <vt:lpwstr>Sebastien.Ferland-Parent@lautorite.qc.ca</vt:lpwstr>
  </property>
  <property fmtid="{D5CDD505-2E9C-101B-9397-08002B2CF9AE}" pid="7" name="MSIP_Label_a1904e13-af40-4143-81c8-9390a3210047_SetDate">
    <vt:lpwstr>2020-11-17T13:52:31.5080171Z</vt:lpwstr>
  </property>
  <property fmtid="{D5CDD505-2E9C-101B-9397-08002B2CF9AE}" pid="8" name="MSIP_Label_a1904e13-af40-4143-81c8-9390a3210047_Name">
    <vt:lpwstr>AMF - Interne</vt:lpwstr>
  </property>
  <property fmtid="{D5CDD505-2E9C-101B-9397-08002B2CF9AE}" pid="9" name="MSIP_Label_a1904e13-af40-4143-81c8-9390a3210047_Application">
    <vt:lpwstr>Microsoft Azure Information Protection</vt:lpwstr>
  </property>
  <property fmtid="{D5CDD505-2E9C-101B-9397-08002B2CF9AE}" pid="10" name="MSIP_Label_a1904e13-af40-4143-81c8-9390a3210047_ActionId">
    <vt:lpwstr>e641f7cb-b279-42d1-86c0-98e1203ce5aa</vt:lpwstr>
  </property>
  <property fmtid="{D5CDD505-2E9C-101B-9397-08002B2CF9AE}" pid="11" name="MSIP_Label_a1904e13-af40-4143-81c8-9390a3210047_Extended_MSFT_Method">
    <vt:lpwstr>Automatic</vt:lpwstr>
  </property>
  <property fmtid="{D5CDD505-2E9C-101B-9397-08002B2CF9AE}" pid="12" name="Sensitivity">
    <vt:lpwstr>AMF - Interne</vt:lpwstr>
  </property>
  <property fmtid="{D5CDD505-2E9C-101B-9397-08002B2CF9AE}" pid="13" name="ContentTypeId">
    <vt:lpwstr>0x01010060DAE48BE66589458AB840DD0EDDDD8A</vt:lpwstr>
  </property>
</Properties>
</file>