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autoCompressPictures="0" defaultThemeVersion="166925"/>
  <mc:AlternateContent xmlns:mc="http://schemas.openxmlformats.org/markup-compatibility/2006">
    <mc:Choice Requires="x15">
      <x15ac:absPath xmlns:x15ac="http://schemas.microsoft.com/office/spreadsheetml/2010/11/ac" url="P:\_Publications-SES\Site internet\2022\2022-11-09\IARD\"/>
    </mc:Choice>
  </mc:AlternateContent>
  <xr:revisionPtr revIDLastSave="0" documentId="13_ncr:1_{E03BE159-BF3D-4874-B427-4BF58D2CBEB6}" xr6:coauthVersionLast="47" xr6:coauthVersionMax="47" xr10:uidLastSave="{00000000-0000-0000-0000-000000000000}"/>
  <bookViews>
    <workbookView xWindow="-108" yWindow="-108" windowWidth="23256" windowHeight="12576" tabRatio="781" xr2:uid="{00000000-000D-0000-FFFF-FFFF00000000}"/>
  </bookViews>
  <sheets>
    <sheet name="Instructions" sheetId="13" r:id="rId1"/>
    <sheet name="1" sheetId="1" r:id="rId2"/>
    <sheet name="2" sheetId="2" r:id="rId3"/>
    <sheet name="3" sheetId="3" r:id="rId4"/>
    <sheet name="4.1" sheetId="15" r:id="rId5"/>
    <sheet name="4.2" sheetId="16" r:id="rId6"/>
    <sheet name="5.1" sheetId="19" r:id="rId7"/>
    <sheet name="5.2" sheetId="20" r:id="rId8"/>
    <sheet name="5.3" sheetId="24" r:id="rId9"/>
    <sheet name="5.4" sheetId="25" r:id="rId10"/>
    <sheet name="6.1" sheetId="21" r:id="rId11"/>
    <sheet name="6.2" sheetId="26" r:id="rId12"/>
    <sheet name="6.3" sheetId="22" r:id="rId13"/>
    <sheet name="6.4" sheetId="27" r:id="rId14"/>
    <sheet name="6.5" sheetId="6" r:id="rId15"/>
    <sheet name="6.6" sheetId="7" r:id="rId16"/>
    <sheet name="7.1" sheetId="8" r:id="rId17"/>
    <sheet name="7.2" sheetId="28" r:id="rId18"/>
    <sheet name="8.1" sheetId="9" r:id="rId19"/>
    <sheet name="8.2" sheetId="10" r:id="rId20"/>
    <sheet name="9" sheetId="23" r:id="rId21"/>
    <sheet name="10" sheetId="12" r:id="rId22"/>
  </sheets>
  <definedNames>
    <definedName name="Lang">Instructions!$C$3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7" l="1"/>
  <c r="B10" i="7"/>
  <c r="B11" i="7"/>
  <c r="B12" i="7"/>
  <c r="B13" i="7"/>
  <c r="B14" i="7"/>
  <c r="B15" i="7"/>
  <c r="B16" i="7"/>
  <c r="B17" i="7"/>
  <c r="B18" i="7"/>
  <c r="B19" i="7"/>
  <c r="B20" i="7"/>
  <c r="B21" i="7"/>
  <c r="B22" i="7"/>
  <c r="B23" i="7"/>
  <c r="B24" i="7"/>
  <c r="B25" i="7"/>
  <c r="B26" i="7"/>
  <c r="B27" i="7"/>
  <c r="B65" i="7"/>
  <c r="B8" i="7"/>
  <c r="B9" i="6"/>
  <c r="B10" i="6"/>
  <c r="B11" i="6"/>
  <c r="B12" i="6"/>
  <c r="B13" i="6"/>
  <c r="B14" i="6"/>
  <c r="B15" i="6"/>
  <c r="B16" i="6"/>
  <c r="B17" i="6"/>
  <c r="B18" i="6"/>
  <c r="B19" i="6"/>
  <c r="B20" i="6"/>
  <c r="B21" i="6"/>
  <c r="B22" i="6"/>
  <c r="B23" i="6"/>
  <c r="B24" i="6"/>
  <c r="B25" i="6"/>
  <c r="B26" i="6"/>
  <c r="B27" i="6"/>
  <c r="B28" i="6"/>
  <c r="B28" i="7" s="1"/>
  <c r="B29" i="6"/>
  <c r="B29" i="7" s="1"/>
  <c r="B30" i="6"/>
  <c r="B30" i="7" s="1"/>
  <c r="B31" i="6"/>
  <c r="B31" i="7" s="1"/>
  <c r="B32" i="6"/>
  <c r="B32" i="7" s="1"/>
  <c r="B33" i="6"/>
  <c r="B33" i="7" s="1"/>
  <c r="B34" i="6"/>
  <c r="B34" i="7" s="1"/>
  <c r="B35" i="6"/>
  <c r="B35" i="7" s="1"/>
  <c r="B36" i="6"/>
  <c r="B36" i="7" s="1"/>
  <c r="B37" i="6"/>
  <c r="B37" i="7" s="1"/>
  <c r="B38" i="6"/>
  <c r="B38" i="7" s="1"/>
  <c r="B39" i="6"/>
  <c r="B39" i="7" s="1"/>
  <c r="B40" i="6"/>
  <c r="B40" i="7" s="1"/>
  <c r="B41" i="6"/>
  <c r="B41" i="7" s="1"/>
  <c r="B42" i="6"/>
  <c r="B42" i="7" s="1"/>
  <c r="B43" i="6"/>
  <c r="B43" i="7" s="1"/>
  <c r="B44" i="6"/>
  <c r="B44" i="7" s="1"/>
  <c r="B45" i="6"/>
  <c r="B45" i="7" s="1"/>
  <c r="B46" i="6"/>
  <c r="B46" i="7" s="1"/>
  <c r="B47" i="6"/>
  <c r="B47" i="7" s="1"/>
  <c r="B48" i="6"/>
  <c r="B48" i="7" s="1"/>
  <c r="B49" i="6"/>
  <c r="B49" i="7" s="1"/>
  <c r="B50" i="6"/>
  <c r="B50" i="7" s="1"/>
  <c r="B51" i="6"/>
  <c r="B51" i="7" s="1"/>
  <c r="B52" i="6"/>
  <c r="B52" i="7" s="1"/>
  <c r="B53" i="6"/>
  <c r="B53" i="7" s="1"/>
  <c r="B54" i="6"/>
  <c r="B54" i="7" s="1"/>
  <c r="B55" i="6"/>
  <c r="B55" i="7" s="1"/>
  <c r="B56" i="6"/>
  <c r="B56" i="7" s="1"/>
  <c r="B57" i="6"/>
  <c r="B57" i="7" s="1"/>
  <c r="B58" i="6"/>
  <c r="B58" i="7" s="1"/>
  <c r="B59" i="6"/>
  <c r="B59" i="7" s="1"/>
  <c r="B60" i="6"/>
  <c r="B60" i="7" s="1"/>
  <c r="B61" i="6"/>
  <c r="B61" i="7" s="1"/>
  <c r="B62" i="6"/>
  <c r="B62" i="7" s="1"/>
  <c r="B63" i="6"/>
  <c r="B63" i="7" s="1"/>
  <c r="B64" i="6"/>
  <c r="B64" i="7" s="1"/>
  <c r="B65" i="6"/>
  <c r="B66" i="6"/>
  <c r="B66" i="7" s="1"/>
  <c r="B67" i="6"/>
  <c r="B67" i="7" s="1"/>
  <c r="B68" i="6"/>
  <c r="B68" i="7" s="1"/>
  <c r="B69" i="6"/>
  <c r="B69" i="7" s="1"/>
  <c r="B70" i="6"/>
  <c r="B70" i="7" s="1"/>
  <c r="B71" i="6"/>
  <c r="B71" i="7" s="1"/>
  <c r="B72" i="6"/>
  <c r="B72" i="7" s="1"/>
  <c r="B73" i="6"/>
  <c r="B73" i="7" s="1"/>
  <c r="B74" i="6"/>
  <c r="B74" i="7" s="1"/>
  <c r="B75" i="6"/>
  <c r="B75" i="7" s="1"/>
  <c r="B76" i="6"/>
  <c r="B76" i="7" s="1"/>
  <c r="B77" i="6"/>
  <c r="B77" i="7" s="1"/>
  <c r="B78" i="6"/>
  <c r="B78" i="7" s="1"/>
  <c r="B79" i="6"/>
  <c r="B79" i="7" s="1"/>
  <c r="B80" i="6"/>
  <c r="B80" i="7" s="1"/>
  <c r="B81" i="6"/>
  <c r="B81" i="7" s="1"/>
  <c r="B82" i="6"/>
  <c r="B82" i="7" s="1"/>
  <c r="B83" i="6"/>
  <c r="B83" i="7" s="1"/>
  <c r="B84" i="6"/>
  <c r="B84" i="7" s="1"/>
  <c r="B85" i="6"/>
  <c r="B85" i="7" s="1"/>
  <c r="B86" i="6"/>
  <c r="B86" i="7" s="1"/>
  <c r="B87" i="6"/>
  <c r="B87" i="7" s="1"/>
  <c r="B88" i="6"/>
  <c r="B88" i="7" s="1"/>
  <c r="B89" i="6"/>
  <c r="B89" i="7" s="1"/>
  <c r="B90" i="6"/>
  <c r="B90" i="7" s="1"/>
  <c r="B91" i="6"/>
  <c r="B91" i="7" s="1"/>
  <c r="B92" i="6"/>
  <c r="B92" i="7" s="1"/>
  <c r="B93" i="6"/>
  <c r="B93" i="7" s="1"/>
  <c r="B94" i="6"/>
  <c r="B94" i="7" s="1"/>
  <c r="B95" i="6"/>
  <c r="B95" i="7" s="1"/>
  <c r="B96" i="6"/>
  <c r="B96" i="7" s="1"/>
  <c r="B97" i="6"/>
  <c r="B97" i="7" s="1"/>
  <c r="B98" i="6"/>
  <c r="B98" i="7" s="1"/>
  <c r="B99" i="6"/>
  <c r="B99" i="7" s="1"/>
  <c r="B100" i="6"/>
  <c r="B100" i="7" s="1"/>
  <c r="B101" i="6"/>
  <c r="B101" i="7" s="1"/>
  <c r="B102" i="6"/>
  <c r="B102" i="7" s="1"/>
  <c r="B103" i="6"/>
  <c r="B103" i="7" s="1"/>
  <c r="B104" i="6"/>
  <c r="B104" i="7" s="1"/>
  <c r="B105" i="6"/>
  <c r="B105" i="7" s="1"/>
  <c r="B106" i="6"/>
  <c r="B106" i="7" s="1"/>
  <c r="B107" i="6"/>
  <c r="B107" i="7" s="1"/>
  <c r="B8" i="6"/>
  <c r="B108" i="27"/>
  <c r="B9" i="27"/>
  <c r="B10" i="27"/>
  <c r="B11" i="27"/>
  <c r="B12" i="27"/>
  <c r="B13" i="27"/>
  <c r="B14" i="27"/>
  <c r="B15" i="27"/>
  <c r="B16" i="27"/>
  <c r="B17" i="27"/>
  <c r="B18" i="27"/>
  <c r="B19" i="27"/>
  <c r="B20" i="27"/>
  <c r="B21" i="27"/>
  <c r="B22" i="27"/>
  <c r="B23" i="27"/>
  <c r="B24" i="27"/>
  <c r="B25" i="27"/>
  <c r="B26" i="27"/>
  <c r="B27" i="27"/>
  <c r="B43" i="27"/>
  <c r="B59" i="27"/>
  <c r="B8" i="27"/>
  <c r="B66" i="26"/>
  <c r="B66" i="27" s="1"/>
  <c r="B9" i="26"/>
  <c r="B10" i="26"/>
  <c r="B11" i="26"/>
  <c r="B12" i="26"/>
  <c r="B13" i="26"/>
  <c r="B14" i="26"/>
  <c r="B15" i="26"/>
  <c r="B16" i="26"/>
  <c r="B17" i="26"/>
  <c r="B18" i="26"/>
  <c r="B19" i="26"/>
  <c r="B20" i="26"/>
  <c r="B21" i="26"/>
  <c r="B22" i="26"/>
  <c r="B23" i="26"/>
  <c r="B24" i="26"/>
  <c r="B25" i="26"/>
  <c r="B26" i="26"/>
  <c r="B27" i="26"/>
  <c r="B28" i="26"/>
  <c r="B28" i="27" s="1"/>
  <c r="B29" i="26"/>
  <c r="B29" i="27" s="1"/>
  <c r="B30" i="26"/>
  <c r="B30" i="27" s="1"/>
  <c r="B31" i="26"/>
  <c r="B31" i="27" s="1"/>
  <c r="B32" i="26"/>
  <c r="B32" i="27" s="1"/>
  <c r="B33" i="26"/>
  <c r="B33" i="27" s="1"/>
  <c r="B34" i="26"/>
  <c r="B34" i="27" s="1"/>
  <c r="B35" i="26"/>
  <c r="B35" i="27" s="1"/>
  <c r="B36" i="26"/>
  <c r="B36" i="27" s="1"/>
  <c r="B37" i="26"/>
  <c r="B37" i="27" s="1"/>
  <c r="B38" i="26"/>
  <c r="B38" i="27" s="1"/>
  <c r="B39" i="26"/>
  <c r="B39" i="27" s="1"/>
  <c r="B40" i="26"/>
  <c r="B40" i="27" s="1"/>
  <c r="B41" i="26"/>
  <c r="B41" i="27" s="1"/>
  <c r="B42" i="26"/>
  <c r="B42" i="27" s="1"/>
  <c r="B43" i="26"/>
  <c r="B44" i="26"/>
  <c r="B44" i="27" s="1"/>
  <c r="B45" i="26"/>
  <c r="B45" i="27" s="1"/>
  <c r="B46" i="26"/>
  <c r="B46" i="27" s="1"/>
  <c r="B47" i="26"/>
  <c r="B47" i="27" s="1"/>
  <c r="B48" i="26"/>
  <c r="B48" i="27" s="1"/>
  <c r="B49" i="26"/>
  <c r="B49" i="27" s="1"/>
  <c r="B50" i="26"/>
  <c r="B50" i="27" s="1"/>
  <c r="B51" i="26"/>
  <c r="B51" i="27" s="1"/>
  <c r="B52" i="26"/>
  <c r="B52" i="27" s="1"/>
  <c r="B53" i="26"/>
  <c r="B53" i="27" s="1"/>
  <c r="B54" i="26"/>
  <c r="B54" i="27" s="1"/>
  <c r="B55" i="26"/>
  <c r="B55" i="27" s="1"/>
  <c r="B56" i="26"/>
  <c r="B56" i="27" s="1"/>
  <c r="B57" i="26"/>
  <c r="B57" i="27" s="1"/>
  <c r="B58" i="26"/>
  <c r="B58" i="27" s="1"/>
  <c r="B59" i="26"/>
  <c r="B60" i="26"/>
  <c r="B60" i="27" s="1"/>
  <c r="B61" i="26"/>
  <c r="B61" i="27" s="1"/>
  <c r="B62" i="26"/>
  <c r="B62" i="27" s="1"/>
  <c r="B63" i="26"/>
  <c r="B63" i="27" s="1"/>
  <c r="B64" i="26"/>
  <c r="B64" i="27" s="1"/>
  <c r="B65" i="26"/>
  <c r="B65" i="27" s="1"/>
  <c r="B67" i="26"/>
  <c r="B67" i="27" s="1"/>
  <c r="B68" i="26"/>
  <c r="B68" i="27" s="1"/>
  <c r="B69" i="26"/>
  <c r="B69" i="27" s="1"/>
  <c r="B70" i="26"/>
  <c r="B70" i="27" s="1"/>
  <c r="B71" i="26"/>
  <c r="B71" i="27" s="1"/>
  <c r="B72" i="26"/>
  <c r="B72" i="27" s="1"/>
  <c r="B73" i="26"/>
  <c r="B73" i="27" s="1"/>
  <c r="B74" i="26"/>
  <c r="B74" i="27" s="1"/>
  <c r="B75" i="26"/>
  <c r="B75" i="27" s="1"/>
  <c r="B76" i="26"/>
  <c r="B76" i="27" s="1"/>
  <c r="B77" i="26"/>
  <c r="B77" i="27" s="1"/>
  <c r="B78" i="26"/>
  <c r="B78" i="27" s="1"/>
  <c r="B79" i="26"/>
  <c r="B79" i="27" s="1"/>
  <c r="B80" i="26"/>
  <c r="B80" i="27" s="1"/>
  <c r="B81" i="26"/>
  <c r="B81" i="27" s="1"/>
  <c r="B82" i="26"/>
  <c r="B82" i="27" s="1"/>
  <c r="B83" i="26"/>
  <c r="B83" i="27" s="1"/>
  <c r="B84" i="26"/>
  <c r="B84" i="27" s="1"/>
  <c r="B85" i="26"/>
  <c r="B85" i="27" s="1"/>
  <c r="B86" i="26"/>
  <c r="B86" i="27" s="1"/>
  <c r="B87" i="26"/>
  <c r="B87" i="27" s="1"/>
  <c r="B88" i="26"/>
  <c r="B88" i="27" s="1"/>
  <c r="B89" i="26"/>
  <c r="B89" i="27" s="1"/>
  <c r="B90" i="26"/>
  <c r="B90" i="27" s="1"/>
  <c r="B91" i="26"/>
  <c r="B91" i="27" s="1"/>
  <c r="B92" i="26"/>
  <c r="B92" i="27" s="1"/>
  <c r="B93" i="26"/>
  <c r="B93" i="27" s="1"/>
  <c r="B94" i="26"/>
  <c r="B94" i="27" s="1"/>
  <c r="B95" i="26"/>
  <c r="B95" i="27" s="1"/>
  <c r="B96" i="26"/>
  <c r="B96" i="27" s="1"/>
  <c r="B97" i="26"/>
  <c r="B97" i="27" s="1"/>
  <c r="B98" i="26"/>
  <c r="B98" i="27" s="1"/>
  <c r="B99" i="26"/>
  <c r="B99" i="27" s="1"/>
  <c r="B100" i="26"/>
  <c r="B100" i="27" s="1"/>
  <c r="B101" i="26"/>
  <c r="B101" i="27" s="1"/>
  <c r="B102" i="26"/>
  <c r="B102" i="27" s="1"/>
  <c r="B103" i="26"/>
  <c r="B103" i="27" s="1"/>
  <c r="B104" i="26"/>
  <c r="B104" i="27" s="1"/>
  <c r="B105" i="26"/>
  <c r="B105" i="27" s="1"/>
  <c r="B106" i="26"/>
  <c r="B106" i="27" s="1"/>
  <c r="B107" i="26"/>
  <c r="B107" i="27" s="1"/>
  <c r="B8" i="26"/>
  <c r="Y9" i="9"/>
  <c r="Z9" i="10"/>
  <c r="B48" i="12" l="1"/>
  <c r="B47" i="12"/>
  <c r="B46" i="12"/>
  <c r="B45" i="12"/>
  <c r="B44" i="12"/>
  <c r="B43" i="12"/>
  <c r="A43" i="12"/>
  <c r="L40" i="12"/>
  <c r="A40" i="12"/>
  <c r="K39" i="12"/>
  <c r="A39" i="12"/>
  <c r="J38" i="12"/>
  <c r="I38" i="12"/>
  <c r="H38" i="12"/>
  <c r="G38" i="12"/>
  <c r="F38" i="12"/>
  <c r="A38" i="12"/>
  <c r="J37" i="12"/>
  <c r="I37" i="12"/>
  <c r="H37" i="12"/>
  <c r="G37" i="12"/>
  <c r="F37" i="12"/>
  <c r="E37" i="12"/>
  <c r="A37" i="12"/>
  <c r="J36" i="12"/>
  <c r="I36" i="12"/>
  <c r="H36" i="12"/>
  <c r="G36" i="12"/>
  <c r="F36" i="12"/>
  <c r="E36" i="12"/>
  <c r="D36" i="12"/>
  <c r="A36" i="12"/>
  <c r="J35" i="12"/>
  <c r="I35" i="12"/>
  <c r="H35" i="12"/>
  <c r="G35" i="12"/>
  <c r="F35" i="12"/>
  <c r="E35" i="12"/>
  <c r="B35" i="12"/>
  <c r="A35" i="12"/>
  <c r="A34" i="12"/>
  <c r="L30" i="12"/>
  <c r="K30" i="12"/>
  <c r="J30" i="12"/>
  <c r="I30" i="12"/>
  <c r="H30" i="12"/>
  <c r="G30" i="12"/>
  <c r="F30" i="12"/>
  <c r="E30" i="12"/>
  <c r="D30" i="12"/>
  <c r="B30" i="12"/>
  <c r="A30" i="12"/>
  <c r="L26" i="12"/>
  <c r="K26" i="12"/>
  <c r="J26" i="12"/>
  <c r="I26" i="12"/>
  <c r="H26" i="12"/>
  <c r="G26" i="12"/>
  <c r="F26" i="12"/>
  <c r="E26" i="12"/>
  <c r="D26" i="12"/>
  <c r="B26" i="12"/>
  <c r="A26" i="12"/>
  <c r="D22" i="12"/>
  <c r="D20" i="12"/>
  <c r="L19" i="12"/>
  <c r="K19" i="12"/>
  <c r="J19" i="12"/>
  <c r="I19" i="12"/>
  <c r="H19" i="12"/>
  <c r="G19" i="12"/>
  <c r="F19" i="12"/>
  <c r="E19" i="12"/>
  <c r="D19" i="12"/>
  <c r="B19" i="12"/>
  <c r="A19" i="12"/>
  <c r="J14" i="12"/>
  <c r="I14" i="12"/>
  <c r="H14" i="12"/>
  <c r="G14" i="12"/>
  <c r="F14" i="12"/>
  <c r="E14" i="12"/>
  <c r="L13" i="12"/>
  <c r="K13" i="12"/>
  <c r="J13" i="12"/>
  <c r="I13" i="12"/>
  <c r="H13" i="12"/>
  <c r="G13" i="12"/>
  <c r="F13" i="12"/>
  <c r="E13" i="12"/>
  <c r="D13" i="12"/>
  <c r="B13" i="12"/>
  <c r="A13" i="12"/>
  <c r="K11" i="12"/>
  <c r="F11" i="12"/>
  <c r="L10" i="12"/>
  <c r="K10" i="12"/>
  <c r="F10" i="12"/>
  <c r="E10" i="12"/>
  <c r="D10" i="12"/>
  <c r="C10" i="12"/>
  <c r="B10" i="12"/>
  <c r="A10" i="12"/>
  <c r="L8" i="12"/>
  <c r="K8" i="12"/>
  <c r="F8" i="12"/>
  <c r="E8" i="12"/>
  <c r="D8" i="12"/>
  <c r="C8" i="12"/>
  <c r="B8" i="12"/>
  <c r="A8" i="12"/>
  <c r="F7" i="12"/>
  <c r="E7" i="12"/>
  <c r="L6" i="12"/>
  <c r="K6" i="12"/>
  <c r="E6" i="12"/>
  <c r="D6" i="12"/>
  <c r="B6" i="12"/>
  <c r="A6" i="12"/>
  <c r="G4" i="12"/>
  <c r="G3" i="12"/>
  <c r="A2" i="12"/>
  <c r="A1" i="12"/>
  <c r="B12" i="23"/>
  <c r="B11" i="23"/>
  <c r="B10" i="23"/>
  <c r="B9" i="23"/>
  <c r="B8" i="23"/>
  <c r="B7" i="23"/>
  <c r="D5" i="23"/>
  <c r="C5" i="23"/>
  <c r="B5" i="23"/>
  <c r="B4" i="23"/>
  <c r="B3" i="23"/>
  <c r="B2" i="23"/>
  <c r="B1" i="23"/>
  <c r="B41" i="10"/>
  <c r="CF39" i="10"/>
  <c r="BC39" i="10"/>
  <c r="AB39" i="10"/>
  <c r="AA39" i="10"/>
  <c r="Y39" i="10"/>
  <c r="X39" i="10"/>
  <c r="W39" i="10"/>
  <c r="V39" i="10"/>
  <c r="U39" i="10"/>
  <c r="T39" i="10"/>
  <c r="S39" i="10"/>
  <c r="R39" i="10"/>
  <c r="Q39" i="10"/>
  <c r="P39" i="10"/>
  <c r="O39" i="10"/>
  <c r="N39" i="10"/>
  <c r="M39" i="10"/>
  <c r="L39" i="10"/>
  <c r="K39" i="10"/>
  <c r="J39" i="10"/>
  <c r="I39" i="10"/>
  <c r="H39" i="10"/>
  <c r="G39" i="10"/>
  <c r="F39" i="10"/>
  <c r="E39" i="10"/>
  <c r="D39" i="10"/>
  <c r="C39" i="10"/>
  <c r="B39" i="10"/>
  <c r="CF38" i="10"/>
  <c r="BC38" i="10"/>
  <c r="Z38" i="10"/>
  <c r="B38" i="10"/>
  <c r="CF37" i="10"/>
  <c r="BC37" i="10"/>
  <c r="Z37" i="10"/>
  <c r="B37" i="10"/>
  <c r="CF36" i="10"/>
  <c r="BC36" i="10"/>
  <c r="Z36" i="10"/>
  <c r="B36" i="10"/>
  <c r="CF35" i="10"/>
  <c r="BC35" i="10"/>
  <c r="Z35" i="10"/>
  <c r="B35" i="10"/>
  <c r="CF34" i="10"/>
  <c r="BC34" i="10"/>
  <c r="Z34" i="10"/>
  <c r="B34" i="10"/>
  <c r="CF33" i="10"/>
  <c r="BC33" i="10"/>
  <c r="Z33" i="10"/>
  <c r="B33" i="10"/>
  <c r="CF32" i="10"/>
  <c r="BC32" i="10"/>
  <c r="Z32" i="10"/>
  <c r="B32" i="10"/>
  <c r="CF31" i="10"/>
  <c r="BC31" i="10"/>
  <c r="Z31" i="10"/>
  <c r="B31" i="10"/>
  <c r="CF30" i="10"/>
  <c r="BC30" i="10"/>
  <c r="Z30" i="10"/>
  <c r="B30" i="10"/>
  <c r="CF29" i="10"/>
  <c r="BC29" i="10"/>
  <c r="Z29" i="10"/>
  <c r="B29" i="10"/>
  <c r="CF28" i="10"/>
  <c r="BC28" i="10"/>
  <c r="Z28" i="10"/>
  <c r="B28" i="10"/>
  <c r="CF27" i="10"/>
  <c r="BC27" i="10"/>
  <c r="Z27" i="10"/>
  <c r="B27" i="10"/>
  <c r="CF26" i="10"/>
  <c r="BC26" i="10"/>
  <c r="Z26" i="10"/>
  <c r="B26" i="10"/>
  <c r="CF25" i="10"/>
  <c r="BC25" i="10"/>
  <c r="Z25" i="10"/>
  <c r="B25" i="10"/>
  <c r="CF24" i="10"/>
  <c r="BC24" i="10"/>
  <c r="Z24" i="10"/>
  <c r="B24" i="10"/>
  <c r="CF23" i="10"/>
  <c r="BC23" i="10"/>
  <c r="Z23" i="10"/>
  <c r="B23" i="10"/>
  <c r="CF22" i="10"/>
  <c r="BC22" i="10"/>
  <c r="Z22" i="10"/>
  <c r="B22" i="10"/>
  <c r="CF21" i="10"/>
  <c r="BC21" i="10"/>
  <c r="Z21" i="10"/>
  <c r="B21" i="10"/>
  <c r="CF20" i="10"/>
  <c r="BC20" i="10"/>
  <c r="Z20" i="10"/>
  <c r="B20" i="10"/>
  <c r="CF19" i="10"/>
  <c r="BC19" i="10"/>
  <c r="Z19" i="10"/>
  <c r="B19" i="10"/>
  <c r="CF18" i="10"/>
  <c r="BC18" i="10"/>
  <c r="Z18" i="10"/>
  <c r="B18" i="10"/>
  <c r="CF17" i="10"/>
  <c r="BC17" i="10"/>
  <c r="Z17" i="10"/>
  <c r="B17" i="10"/>
  <c r="CF16" i="10"/>
  <c r="BC16" i="10"/>
  <c r="Z16" i="10"/>
  <c r="B16" i="10"/>
  <c r="CF15" i="10"/>
  <c r="BC15" i="10"/>
  <c r="Z15" i="10"/>
  <c r="B15" i="10"/>
  <c r="CF14" i="10"/>
  <c r="BC14" i="10"/>
  <c r="Z14" i="10"/>
  <c r="B14" i="10"/>
  <c r="CF13" i="10"/>
  <c r="BC13" i="10"/>
  <c r="Z13" i="10"/>
  <c r="B13" i="10"/>
  <c r="CF12" i="10"/>
  <c r="BC12" i="10"/>
  <c r="Z12" i="10"/>
  <c r="B12" i="10"/>
  <c r="CF11" i="10"/>
  <c r="BC11" i="10"/>
  <c r="Z11" i="10"/>
  <c r="B11" i="10"/>
  <c r="CF10" i="10"/>
  <c r="BC10" i="10"/>
  <c r="Z10" i="10"/>
  <c r="Z8" i="10" s="1"/>
  <c r="B10" i="10"/>
  <c r="CF9" i="10"/>
  <c r="BC9" i="10"/>
  <c r="B9" i="10"/>
  <c r="AB8" i="10"/>
  <c r="AA8" i="10"/>
  <c r="Y8" i="10"/>
  <c r="X8" i="10"/>
  <c r="W8" i="10"/>
  <c r="V8" i="10"/>
  <c r="U8" i="10"/>
  <c r="T8" i="10"/>
  <c r="S8" i="10"/>
  <c r="R8" i="10"/>
  <c r="Q8" i="10"/>
  <c r="P8" i="10"/>
  <c r="O8" i="10"/>
  <c r="N8" i="10"/>
  <c r="M8" i="10"/>
  <c r="L8" i="10"/>
  <c r="K8" i="10"/>
  <c r="J8" i="10"/>
  <c r="I8" i="10"/>
  <c r="H8" i="10"/>
  <c r="G8" i="10"/>
  <c r="F8" i="10"/>
  <c r="E8" i="10"/>
  <c r="D8" i="10"/>
  <c r="C8" i="10"/>
  <c r="Y6" i="10"/>
  <c r="X6" i="10"/>
  <c r="W6" i="10"/>
  <c r="V6" i="10"/>
  <c r="U6" i="10"/>
  <c r="T6" i="10"/>
  <c r="S6" i="10"/>
  <c r="R6" i="10"/>
  <c r="Q6" i="10"/>
  <c r="P6" i="10"/>
  <c r="O6" i="10"/>
  <c r="N6" i="10"/>
  <c r="M6" i="10"/>
  <c r="L6" i="10"/>
  <c r="K6" i="10"/>
  <c r="J6" i="10"/>
  <c r="I6" i="10"/>
  <c r="H6" i="10"/>
  <c r="G6" i="10"/>
  <c r="F6" i="10"/>
  <c r="E6" i="10"/>
  <c r="D6" i="10"/>
  <c r="C6" i="10"/>
  <c r="M5" i="10"/>
  <c r="C5" i="10"/>
  <c r="AB4" i="10"/>
  <c r="AA4" i="10"/>
  <c r="Z4" i="10"/>
  <c r="R4" i="10"/>
  <c r="C4" i="10"/>
  <c r="B4" i="10"/>
  <c r="B3" i="10"/>
  <c r="B2" i="10"/>
  <c r="B1" i="10"/>
  <c r="B41" i="9"/>
  <c r="CC39" i="9"/>
  <c r="BA39" i="9"/>
  <c r="AA39" i="9"/>
  <c r="Z39" i="9"/>
  <c r="X39" i="9"/>
  <c r="W39" i="9"/>
  <c r="V39" i="9"/>
  <c r="U39" i="9"/>
  <c r="T39" i="9"/>
  <c r="S39" i="9"/>
  <c r="R39" i="9"/>
  <c r="Q39" i="9"/>
  <c r="P39" i="9"/>
  <c r="O39" i="9"/>
  <c r="N39" i="9"/>
  <c r="M39" i="9"/>
  <c r="L39" i="9"/>
  <c r="K39" i="9"/>
  <c r="J39" i="9"/>
  <c r="I39" i="9"/>
  <c r="H39" i="9"/>
  <c r="G39" i="9"/>
  <c r="F39" i="9"/>
  <c r="E39" i="9"/>
  <c r="D39" i="9"/>
  <c r="C39" i="9"/>
  <c r="B39" i="9"/>
  <c r="CC38" i="9"/>
  <c r="BA38" i="9"/>
  <c r="Y38" i="9"/>
  <c r="B38" i="9"/>
  <c r="CC37" i="9"/>
  <c r="BA37" i="9"/>
  <c r="Y37" i="9"/>
  <c r="B37" i="9"/>
  <c r="CC36" i="9"/>
  <c r="BA36" i="9"/>
  <c r="Y36" i="9"/>
  <c r="B36" i="9"/>
  <c r="CC35" i="9"/>
  <c r="BA35" i="9"/>
  <c r="Y35" i="9"/>
  <c r="B35" i="9"/>
  <c r="CC34" i="9"/>
  <c r="BA34" i="9"/>
  <c r="Y34" i="9"/>
  <c r="B34" i="9"/>
  <c r="CC33" i="9"/>
  <c r="BA33" i="9"/>
  <c r="Y33" i="9"/>
  <c r="B33" i="9"/>
  <c r="CC32" i="9"/>
  <c r="BA32" i="9"/>
  <c r="Y32" i="9"/>
  <c r="B32" i="9"/>
  <c r="CC31" i="9"/>
  <c r="BA31" i="9"/>
  <c r="Y31" i="9"/>
  <c r="B31" i="9"/>
  <c r="CC30" i="9"/>
  <c r="BA30" i="9"/>
  <c r="Y30" i="9"/>
  <c r="B30" i="9"/>
  <c r="CC29" i="9"/>
  <c r="BA29" i="9"/>
  <c r="Y29" i="9"/>
  <c r="B29" i="9"/>
  <c r="CC28" i="9"/>
  <c r="BA28" i="9"/>
  <c r="Y28" i="9"/>
  <c r="B28" i="9"/>
  <c r="CC27" i="9"/>
  <c r="BA27" i="9"/>
  <c r="Y27" i="9"/>
  <c r="B27" i="9"/>
  <c r="CC26" i="9"/>
  <c r="BA26" i="9"/>
  <c r="Y26" i="9"/>
  <c r="B26" i="9"/>
  <c r="CC25" i="9"/>
  <c r="BA25" i="9"/>
  <c r="Y25" i="9"/>
  <c r="B25" i="9"/>
  <c r="CC24" i="9"/>
  <c r="BA24" i="9"/>
  <c r="Y24" i="9"/>
  <c r="B24" i="9"/>
  <c r="CC23" i="9"/>
  <c r="BA23" i="9"/>
  <c r="Y23" i="9"/>
  <c r="B23" i="9"/>
  <c r="CC22" i="9"/>
  <c r="BA22" i="9"/>
  <c r="Y22" i="9"/>
  <c r="B22" i="9"/>
  <c r="CC21" i="9"/>
  <c r="BA21" i="9"/>
  <c r="Y21" i="9"/>
  <c r="B21" i="9"/>
  <c r="CC20" i="9"/>
  <c r="BA20" i="9"/>
  <c r="Y20" i="9"/>
  <c r="B20" i="9"/>
  <c r="CC19" i="9"/>
  <c r="BA19" i="9"/>
  <c r="Y19" i="9"/>
  <c r="B19" i="9"/>
  <c r="CC18" i="9"/>
  <c r="BA18" i="9"/>
  <c r="Y18" i="9"/>
  <c r="B18" i="9"/>
  <c r="CC17" i="9"/>
  <c r="BA17" i="9"/>
  <c r="Y17" i="9"/>
  <c r="B17" i="9"/>
  <c r="CC16" i="9"/>
  <c r="BA16" i="9"/>
  <c r="Y16" i="9"/>
  <c r="B16" i="9"/>
  <c r="CC15" i="9"/>
  <c r="BA15" i="9"/>
  <c r="Y15" i="9"/>
  <c r="B15" i="9"/>
  <c r="CC14" i="9"/>
  <c r="BA14" i="9"/>
  <c r="Y14" i="9"/>
  <c r="B14" i="9"/>
  <c r="CC13" i="9"/>
  <c r="BA13" i="9"/>
  <c r="Y13" i="9"/>
  <c r="B13" i="9"/>
  <c r="CC12" i="9"/>
  <c r="BA12" i="9"/>
  <c r="Y12" i="9"/>
  <c r="B12" i="9"/>
  <c r="CC11" i="9"/>
  <c r="BA11" i="9"/>
  <c r="Y11" i="9"/>
  <c r="B11" i="9"/>
  <c r="CC10" i="9"/>
  <c r="BA10" i="9"/>
  <c r="Y10" i="9"/>
  <c r="B10" i="9"/>
  <c r="CC9" i="9"/>
  <c r="BA9" i="9"/>
  <c r="Y8" i="9"/>
  <c r="B9" i="9"/>
  <c r="AA8" i="9"/>
  <c r="Z8" i="9"/>
  <c r="X8" i="9"/>
  <c r="W8" i="9"/>
  <c r="V8" i="9"/>
  <c r="U8" i="9"/>
  <c r="T8" i="9"/>
  <c r="S8" i="9"/>
  <c r="R8" i="9"/>
  <c r="Q8" i="9"/>
  <c r="P8" i="9"/>
  <c r="O8" i="9"/>
  <c r="N8" i="9"/>
  <c r="M8" i="9"/>
  <c r="L8" i="9"/>
  <c r="K8" i="9"/>
  <c r="J8" i="9"/>
  <c r="I8" i="9"/>
  <c r="H8" i="9"/>
  <c r="G8" i="9"/>
  <c r="F8" i="9"/>
  <c r="E8" i="9"/>
  <c r="D8" i="9"/>
  <c r="C8" i="9"/>
  <c r="X6" i="9"/>
  <c r="W6" i="9"/>
  <c r="V6" i="9"/>
  <c r="U6" i="9"/>
  <c r="T6" i="9"/>
  <c r="S6" i="9"/>
  <c r="R6" i="9"/>
  <c r="Q6" i="9"/>
  <c r="P6" i="9"/>
  <c r="O6" i="9"/>
  <c r="N6" i="9"/>
  <c r="M6" i="9"/>
  <c r="L6" i="9"/>
  <c r="K6" i="9"/>
  <c r="J6" i="9"/>
  <c r="I6" i="9"/>
  <c r="H6" i="9"/>
  <c r="G6" i="9"/>
  <c r="F6" i="9"/>
  <c r="E6" i="9"/>
  <c r="D6" i="9"/>
  <c r="C6" i="9"/>
  <c r="L5" i="9"/>
  <c r="C5" i="9"/>
  <c r="AA4" i="9"/>
  <c r="Z4" i="9"/>
  <c r="Y4" i="9"/>
  <c r="Q4" i="9"/>
  <c r="C4" i="9"/>
  <c r="B4" i="9"/>
  <c r="B3" i="9"/>
  <c r="B2" i="9"/>
  <c r="B1" i="9"/>
  <c r="D11" i="28"/>
  <c r="D10" i="28"/>
  <c r="B10" i="28"/>
  <c r="D9" i="28"/>
  <c r="B9" i="28"/>
  <c r="D8" i="28"/>
  <c r="B8" i="28"/>
  <c r="A8" i="28"/>
  <c r="AF7" i="28"/>
  <c r="Y7" i="28"/>
  <c r="D7" i="28"/>
  <c r="C7" i="28"/>
  <c r="B7" i="28"/>
  <c r="AF6" i="28"/>
  <c r="Y6" i="28"/>
  <c r="D6" i="28"/>
  <c r="C6" i="28"/>
  <c r="AF5" i="28"/>
  <c r="Y5" i="28"/>
  <c r="D5" i="28"/>
  <c r="C5" i="28"/>
  <c r="B5" i="28"/>
  <c r="AF4" i="28"/>
  <c r="Y4" i="28"/>
  <c r="D4" i="28"/>
  <c r="C4" i="28"/>
  <c r="B4" i="28"/>
  <c r="A4" i="28"/>
  <c r="E3" i="28"/>
  <c r="D3" i="28"/>
  <c r="C3" i="28"/>
  <c r="B3" i="28"/>
  <c r="A3" i="28"/>
  <c r="A2" i="28"/>
  <c r="A1" i="28"/>
  <c r="D11" i="8"/>
  <c r="D10" i="8"/>
  <c r="B10" i="8"/>
  <c r="D9" i="8"/>
  <c r="B9" i="8"/>
  <c r="D8" i="8"/>
  <c r="B8" i="8"/>
  <c r="A8" i="8"/>
  <c r="AF7" i="8"/>
  <c r="Y7" i="8"/>
  <c r="D7" i="8"/>
  <c r="C7" i="8"/>
  <c r="B7" i="8"/>
  <c r="AF6" i="8"/>
  <c r="Y6" i="8"/>
  <c r="D6" i="8"/>
  <c r="C6" i="8"/>
  <c r="AF5" i="8"/>
  <c r="Y5" i="8"/>
  <c r="D5" i="8"/>
  <c r="C5" i="8"/>
  <c r="B5" i="8"/>
  <c r="AF4" i="8"/>
  <c r="Y4" i="8"/>
  <c r="D4" i="8"/>
  <c r="C4" i="8"/>
  <c r="B4" i="8"/>
  <c r="A4" i="8"/>
  <c r="E3" i="8"/>
  <c r="D3" i="8"/>
  <c r="C3" i="8"/>
  <c r="B3" i="8"/>
  <c r="A3" i="8"/>
  <c r="A2" i="8"/>
  <c r="A1" i="8"/>
  <c r="B115" i="7"/>
  <c r="B114" i="7"/>
  <c r="B113" i="7"/>
  <c r="B111" i="7"/>
  <c r="B110" i="7"/>
  <c r="F108" i="7"/>
  <c r="F111" i="7" s="1"/>
  <c r="E108" i="7"/>
  <c r="E111" i="7" s="1"/>
  <c r="D108" i="7"/>
  <c r="D111" i="7" s="1"/>
  <c r="C108" i="7"/>
  <c r="B108" i="7"/>
  <c r="G107" i="7"/>
  <c r="H107" i="7" s="1"/>
  <c r="G106" i="7"/>
  <c r="H106" i="7" s="1"/>
  <c r="G105" i="7"/>
  <c r="H105" i="7" s="1"/>
  <c r="G104" i="7"/>
  <c r="H104" i="7" s="1"/>
  <c r="G103" i="7"/>
  <c r="H103" i="7" s="1"/>
  <c r="G102" i="7"/>
  <c r="H102" i="7" s="1"/>
  <c r="G101" i="7"/>
  <c r="H101" i="7" s="1"/>
  <c r="G100" i="7"/>
  <c r="H100" i="7" s="1"/>
  <c r="G99" i="7"/>
  <c r="H99" i="7" s="1"/>
  <c r="G98" i="7"/>
  <c r="H98" i="7" s="1"/>
  <c r="G97" i="7"/>
  <c r="H97" i="7" s="1"/>
  <c r="G96" i="7"/>
  <c r="H96" i="7" s="1"/>
  <c r="G95" i="7"/>
  <c r="H95" i="7" s="1"/>
  <c r="G94" i="7"/>
  <c r="H94" i="7" s="1"/>
  <c r="G93" i="7"/>
  <c r="H93" i="7" s="1"/>
  <c r="G92" i="7"/>
  <c r="H92" i="7" s="1"/>
  <c r="G91" i="7"/>
  <c r="H91" i="7" s="1"/>
  <c r="G90" i="7"/>
  <c r="H90" i="7" s="1"/>
  <c r="G89" i="7"/>
  <c r="H89" i="7" s="1"/>
  <c r="G88" i="7"/>
  <c r="H88" i="7" s="1"/>
  <c r="G87" i="7"/>
  <c r="H87" i="7" s="1"/>
  <c r="G86" i="7"/>
  <c r="H86" i="7" s="1"/>
  <c r="G85" i="7"/>
  <c r="H85" i="7" s="1"/>
  <c r="G84" i="7"/>
  <c r="H84" i="7" s="1"/>
  <c r="G83" i="7"/>
  <c r="H83" i="7" s="1"/>
  <c r="G82" i="7"/>
  <c r="H82" i="7" s="1"/>
  <c r="G81" i="7"/>
  <c r="H81" i="7" s="1"/>
  <c r="G80" i="7"/>
  <c r="H80" i="7" s="1"/>
  <c r="G79" i="7"/>
  <c r="H79" i="7" s="1"/>
  <c r="G78" i="7"/>
  <c r="H78" i="7" s="1"/>
  <c r="G77" i="7"/>
  <c r="H77" i="7" s="1"/>
  <c r="G76" i="7"/>
  <c r="H76" i="7" s="1"/>
  <c r="G75" i="7"/>
  <c r="H75" i="7" s="1"/>
  <c r="G74" i="7"/>
  <c r="H74" i="7" s="1"/>
  <c r="G73" i="7"/>
  <c r="H73" i="7" s="1"/>
  <c r="G72" i="7"/>
  <c r="H72" i="7" s="1"/>
  <c r="G71" i="7"/>
  <c r="H71" i="7" s="1"/>
  <c r="G70" i="7"/>
  <c r="H70" i="7" s="1"/>
  <c r="G69" i="7"/>
  <c r="H69" i="7" s="1"/>
  <c r="G68" i="7"/>
  <c r="H68" i="7" s="1"/>
  <c r="G67" i="7"/>
  <c r="H67" i="7" s="1"/>
  <c r="G66" i="7"/>
  <c r="H66" i="7" s="1"/>
  <c r="G65" i="7"/>
  <c r="H65" i="7" s="1"/>
  <c r="G64" i="7"/>
  <c r="H64" i="7" s="1"/>
  <c r="G63" i="7"/>
  <c r="H63" i="7" s="1"/>
  <c r="G62" i="7"/>
  <c r="H62" i="7" s="1"/>
  <c r="G61" i="7"/>
  <c r="H61" i="7" s="1"/>
  <c r="H60" i="7"/>
  <c r="G60" i="7"/>
  <c r="G59" i="7"/>
  <c r="H59" i="7" s="1"/>
  <c r="G58" i="7"/>
  <c r="H58" i="7" s="1"/>
  <c r="G57" i="7"/>
  <c r="H57" i="7" s="1"/>
  <c r="G56" i="7"/>
  <c r="H56" i="7" s="1"/>
  <c r="G55" i="7"/>
  <c r="H55" i="7" s="1"/>
  <c r="G54" i="7"/>
  <c r="H54" i="7" s="1"/>
  <c r="G53" i="7"/>
  <c r="H53" i="7" s="1"/>
  <c r="G52" i="7"/>
  <c r="H52" i="7" s="1"/>
  <c r="G51" i="7"/>
  <c r="H51" i="7" s="1"/>
  <c r="G50" i="7"/>
  <c r="H50" i="7" s="1"/>
  <c r="G49" i="7"/>
  <c r="H49" i="7" s="1"/>
  <c r="G48" i="7"/>
  <c r="H48" i="7" s="1"/>
  <c r="G47" i="7"/>
  <c r="H47" i="7" s="1"/>
  <c r="G46" i="7"/>
  <c r="H46" i="7" s="1"/>
  <c r="G45" i="7"/>
  <c r="H45" i="7" s="1"/>
  <c r="H44" i="7"/>
  <c r="G44" i="7"/>
  <c r="G43" i="7"/>
  <c r="H43" i="7" s="1"/>
  <c r="G42" i="7"/>
  <c r="H42" i="7" s="1"/>
  <c r="G41" i="7"/>
  <c r="H41" i="7" s="1"/>
  <c r="G40" i="7"/>
  <c r="H40" i="7" s="1"/>
  <c r="G39" i="7"/>
  <c r="H39" i="7" s="1"/>
  <c r="G38" i="7"/>
  <c r="H38" i="7" s="1"/>
  <c r="G37" i="7"/>
  <c r="H37" i="7" s="1"/>
  <c r="G36" i="7"/>
  <c r="H36" i="7" s="1"/>
  <c r="G35" i="7"/>
  <c r="H35" i="7" s="1"/>
  <c r="G34" i="7"/>
  <c r="H34" i="7" s="1"/>
  <c r="G33" i="7"/>
  <c r="H33" i="7" s="1"/>
  <c r="G32" i="7"/>
  <c r="H32" i="7" s="1"/>
  <c r="G31" i="7"/>
  <c r="H31" i="7" s="1"/>
  <c r="G30" i="7"/>
  <c r="H30" i="7" s="1"/>
  <c r="G29" i="7"/>
  <c r="H29" i="7" s="1"/>
  <c r="G28" i="7"/>
  <c r="H28" i="7" s="1"/>
  <c r="G27" i="7"/>
  <c r="H27" i="7" s="1"/>
  <c r="G26" i="7"/>
  <c r="H26" i="7" s="1"/>
  <c r="G25" i="7"/>
  <c r="H25" i="7" s="1"/>
  <c r="H24" i="7"/>
  <c r="G24" i="7"/>
  <c r="H23" i="7"/>
  <c r="G23" i="7"/>
  <c r="H22" i="7"/>
  <c r="G22" i="7"/>
  <c r="G21" i="7"/>
  <c r="H21" i="7" s="1"/>
  <c r="H20" i="7"/>
  <c r="G20" i="7"/>
  <c r="G19" i="7"/>
  <c r="H19" i="7" s="1"/>
  <c r="G18" i="7"/>
  <c r="H18" i="7" s="1"/>
  <c r="G17" i="7"/>
  <c r="H17" i="7" s="1"/>
  <c r="H16" i="7"/>
  <c r="G16" i="7"/>
  <c r="H15" i="7"/>
  <c r="G15" i="7"/>
  <c r="H14" i="7"/>
  <c r="G14" i="7"/>
  <c r="G13" i="7"/>
  <c r="H13" i="7" s="1"/>
  <c r="H12" i="7"/>
  <c r="G12" i="7"/>
  <c r="G11" i="7"/>
  <c r="H11" i="7" s="1"/>
  <c r="G10" i="7"/>
  <c r="H10" i="7" s="1"/>
  <c r="G9" i="7"/>
  <c r="H9" i="7" s="1"/>
  <c r="H8" i="7"/>
  <c r="G8" i="7"/>
  <c r="H5" i="7"/>
  <c r="G5" i="7"/>
  <c r="F5" i="7"/>
  <c r="E5" i="7"/>
  <c r="D5" i="7"/>
  <c r="C5" i="7"/>
  <c r="B5" i="7"/>
  <c r="B4" i="7"/>
  <c r="B2" i="7"/>
  <c r="B1" i="7"/>
  <c r="B114" i="6"/>
  <c r="B113" i="6"/>
  <c r="B111" i="6"/>
  <c r="B110" i="6"/>
  <c r="F108" i="6"/>
  <c r="F111" i="6" s="1"/>
  <c r="E108" i="6"/>
  <c r="E111" i="6" s="1"/>
  <c r="D108" i="6"/>
  <c r="D111" i="6" s="1"/>
  <c r="C108" i="6"/>
  <c r="B108" i="6"/>
  <c r="G107" i="6"/>
  <c r="H107" i="6" s="1"/>
  <c r="G106" i="6"/>
  <c r="H106" i="6" s="1"/>
  <c r="G105" i="6"/>
  <c r="H105" i="6" s="1"/>
  <c r="G104" i="6"/>
  <c r="H104" i="6" s="1"/>
  <c r="G103" i="6"/>
  <c r="H103" i="6" s="1"/>
  <c r="G102" i="6"/>
  <c r="H102" i="6" s="1"/>
  <c r="G101" i="6"/>
  <c r="H101" i="6" s="1"/>
  <c r="G100" i="6"/>
  <c r="H100" i="6" s="1"/>
  <c r="G99" i="6"/>
  <c r="H99" i="6" s="1"/>
  <c r="G98" i="6"/>
  <c r="H98" i="6" s="1"/>
  <c r="G97" i="6"/>
  <c r="H97" i="6" s="1"/>
  <c r="G96" i="6"/>
  <c r="H96" i="6" s="1"/>
  <c r="G95" i="6"/>
  <c r="H95" i="6" s="1"/>
  <c r="G94" i="6"/>
  <c r="H94" i="6" s="1"/>
  <c r="G93" i="6"/>
  <c r="H93" i="6" s="1"/>
  <c r="G92" i="6"/>
  <c r="H92" i="6" s="1"/>
  <c r="H91" i="6"/>
  <c r="G91" i="6"/>
  <c r="G90" i="6"/>
  <c r="H90" i="6" s="1"/>
  <c r="G89" i="6"/>
  <c r="H89" i="6" s="1"/>
  <c r="G88" i="6"/>
  <c r="H88" i="6" s="1"/>
  <c r="G87" i="6"/>
  <c r="H87" i="6" s="1"/>
  <c r="G86" i="6"/>
  <c r="H86" i="6" s="1"/>
  <c r="G85" i="6"/>
  <c r="H85" i="6" s="1"/>
  <c r="G84" i="6"/>
  <c r="H84" i="6" s="1"/>
  <c r="G83" i="6"/>
  <c r="H83" i="6" s="1"/>
  <c r="G82" i="6"/>
  <c r="H82" i="6" s="1"/>
  <c r="G81" i="6"/>
  <c r="H81" i="6" s="1"/>
  <c r="G80" i="6"/>
  <c r="H80" i="6" s="1"/>
  <c r="G79" i="6"/>
  <c r="H79" i="6" s="1"/>
  <c r="G78" i="6"/>
  <c r="H78" i="6" s="1"/>
  <c r="G77" i="6"/>
  <c r="H77" i="6" s="1"/>
  <c r="G76" i="6"/>
  <c r="H76" i="6" s="1"/>
  <c r="G75" i="6"/>
  <c r="H75" i="6" s="1"/>
  <c r="G74" i="6"/>
  <c r="H74" i="6" s="1"/>
  <c r="G73" i="6"/>
  <c r="H73" i="6" s="1"/>
  <c r="G72" i="6"/>
  <c r="H72" i="6" s="1"/>
  <c r="G71" i="6"/>
  <c r="H71" i="6" s="1"/>
  <c r="G70" i="6"/>
  <c r="H70" i="6" s="1"/>
  <c r="G69" i="6"/>
  <c r="H69" i="6" s="1"/>
  <c r="G68" i="6"/>
  <c r="H68" i="6" s="1"/>
  <c r="G67" i="6"/>
  <c r="H67" i="6" s="1"/>
  <c r="G66" i="6"/>
  <c r="H66" i="6" s="1"/>
  <c r="G65" i="6"/>
  <c r="H65" i="6" s="1"/>
  <c r="G64" i="6"/>
  <c r="H64" i="6" s="1"/>
  <c r="G63" i="6"/>
  <c r="H63" i="6" s="1"/>
  <c r="G62" i="6"/>
  <c r="H62" i="6" s="1"/>
  <c r="G61" i="6"/>
  <c r="H61" i="6" s="1"/>
  <c r="G60" i="6"/>
  <c r="H60" i="6" s="1"/>
  <c r="G59" i="6"/>
  <c r="H59" i="6" s="1"/>
  <c r="G58" i="6"/>
  <c r="H58" i="6" s="1"/>
  <c r="G57" i="6"/>
  <c r="H57" i="6" s="1"/>
  <c r="G56" i="6"/>
  <c r="H56" i="6" s="1"/>
  <c r="G55" i="6"/>
  <c r="H55" i="6" s="1"/>
  <c r="G54" i="6"/>
  <c r="H54" i="6" s="1"/>
  <c r="G53" i="6"/>
  <c r="H53" i="6" s="1"/>
  <c r="G52" i="6"/>
  <c r="H52" i="6" s="1"/>
  <c r="G51" i="6"/>
  <c r="H51" i="6" s="1"/>
  <c r="G50" i="6"/>
  <c r="H50" i="6" s="1"/>
  <c r="G49" i="6"/>
  <c r="H49" i="6" s="1"/>
  <c r="G48" i="6"/>
  <c r="H48" i="6" s="1"/>
  <c r="G47" i="6"/>
  <c r="H47" i="6" s="1"/>
  <c r="G46" i="6"/>
  <c r="H46" i="6" s="1"/>
  <c r="G45" i="6"/>
  <c r="H45" i="6" s="1"/>
  <c r="G44" i="6"/>
  <c r="H44" i="6" s="1"/>
  <c r="G43" i="6"/>
  <c r="H43" i="6" s="1"/>
  <c r="G42" i="6"/>
  <c r="H42" i="6" s="1"/>
  <c r="G41" i="6"/>
  <c r="H41" i="6" s="1"/>
  <c r="G40" i="6"/>
  <c r="H40" i="6" s="1"/>
  <c r="G39" i="6"/>
  <c r="H39" i="6" s="1"/>
  <c r="G38" i="6"/>
  <c r="H38" i="6" s="1"/>
  <c r="G37" i="6"/>
  <c r="H37" i="6" s="1"/>
  <c r="G36" i="6"/>
  <c r="H36" i="6" s="1"/>
  <c r="G35" i="6"/>
  <c r="H35" i="6" s="1"/>
  <c r="G34" i="6"/>
  <c r="H34" i="6" s="1"/>
  <c r="G33" i="6"/>
  <c r="H33" i="6" s="1"/>
  <c r="G32" i="6"/>
  <c r="H32" i="6" s="1"/>
  <c r="G31" i="6"/>
  <c r="H31" i="6" s="1"/>
  <c r="G30" i="6"/>
  <c r="H30" i="6" s="1"/>
  <c r="G29" i="6"/>
  <c r="H29" i="6" s="1"/>
  <c r="G28" i="6"/>
  <c r="H28" i="6" s="1"/>
  <c r="H27" i="6"/>
  <c r="G27" i="6"/>
  <c r="H26" i="6"/>
  <c r="G26" i="6"/>
  <c r="H25" i="6"/>
  <c r="G25" i="6"/>
  <c r="G24" i="6"/>
  <c r="H24" i="6" s="1"/>
  <c r="G23" i="6"/>
  <c r="H23" i="6" s="1"/>
  <c r="G22" i="6"/>
  <c r="H22" i="6" s="1"/>
  <c r="H21" i="6"/>
  <c r="G21" i="6"/>
  <c r="H20" i="6"/>
  <c r="G20" i="6"/>
  <c r="H19" i="6"/>
  <c r="G19" i="6"/>
  <c r="H18" i="6"/>
  <c r="G18" i="6"/>
  <c r="H17" i="6"/>
  <c r="G17" i="6"/>
  <c r="G16" i="6"/>
  <c r="H16" i="6" s="1"/>
  <c r="G15" i="6"/>
  <c r="H15" i="6" s="1"/>
  <c r="G14" i="6"/>
  <c r="H14" i="6" s="1"/>
  <c r="H13" i="6"/>
  <c r="G13" i="6"/>
  <c r="H12" i="6"/>
  <c r="G12" i="6"/>
  <c r="H11" i="6"/>
  <c r="G11" i="6"/>
  <c r="H10" i="6"/>
  <c r="G10" i="6"/>
  <c r="H9" i="6"/>
  <c r="G9" i="6"/>
  <c r="G8" i="6"/>
  <c r="H8" i="6" s="1"/>
  <c r="H5" i="6"/>
  <c r="G5" i="6"/>
  <c r="F5" i="6"/>
  <c r="E5" i="6"/>
  <c r="D5" i="6"/>
  <c r="C5" i="6"/>
  <c r="B5" i="6"/>
  <c r="B4" i="6"/>
  <c r="B2" i="6"/>
  <c r="B1" i="6"/>
  <c r="B110" i="27"/>
  <c r="E108" i="27"/>
  <c r="E107" i="27"/>
  <c r="E106" i="27"/>
  <c r="E105" i="27"/>
  <c r="E104" i="27"/>
  <c r="E103" i="27"/>
  <c r="E102" i="27"/>
  <c r="E101" i="27"/>
  <c r="E100" i="27"/>
  <c r="E99" i="27"/>
  <c r="E98" i="27"/>
  <c r="E97" i="27"/>
  <c r="E96" i="27"/>
  <c r="E95" i="27"/>
  <c r="E94" i="27"/>
  <c r="E93" i="27"/>
  <c r="E92" i="27"/>
  <c r="E91" i="27"/>
  <c r="E90" i="27"/>
  <c r="E89" i="27"/>
  <c r="E88" i="27"/>
  <c r="E87" i="27"/>
  <c r="E86" i="27"/>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E10" i="27"/>
  <c r="E9" i="27"/>
  <c r="E8" i="27"/>
  <c r="B6" i="27"/>
  <c r="F5" i="27"/>
  <c r="E5" i="27"/>
  <c r="D5" i="27"/>
  <c r="C5" i="27"/>
  <c r="B5" i="27"/>
  <c r="C4" i="27"/>
  <c r="B4" i="27"/>
  <c r="B3" i="27"/>
  <c r="B2" i="27"/>
  <c r="B1" i="27"/>
  <c r="B111" i="22"/>
  <c r="D109" i="22"/>
  <c r="C109" i="22"/>
  <c r="E109" i="22" s="1"/>
  <c r="B109" i="22"/>
  <c r="E108" i="22"/>
  <c r="E107" i="22"/>
  <c r="E106" i="22"/>
  <c r="E105" i="22"/>
  <c r="E104" i="22"/>
  <c r="E103" i="22"/>
  <c r="E102" i="22"/>
  <c r="E101" i="22"/>
  <c r="E100" i="22"/>
  <c r="E99" i="22"/>
  <c r="E98" i="22"/>
  <c r="E97" i="22"/>
  <c r="E96" i="22"/>
  <c r="E95" i="22"/>
  <c r="E94" i="22"/>
  <c r="E93" i="22"/>
  <c r="E92" i="22"/>
  <c r="E91" i="22"/>
  <c r="E90" i="22"/>
  <c r="E89" i="22"/>
  <c r="E88" i="22"/>
  <c r="E87" i="22"/>
  <c r="E86" i="22"/>
  <c r="E85" i="22"/>
  <c r="E84" i="22"/>
  <c r="E83" i="22"/>
  <c r="E82" i="22"/>
  <c r="E81" i="22"/>
  <c r="E80" i="22"/>
  <c r="E79" i="22"/>
  <c r="E78" i="22"/>
  <c r="E77" i="22"/>
  <c r="E76" i="22"/>
  <c r="E75" i="22"/>
  <c r="E74" i="22"/>
  <c r="E73" i="22"/>
  <c r="E72" i="22"/>
  <c r="E71" i="22"/>
  <c r="E70" i="22"/>
  <c r="E69" i="22"/>
  <c r="E68" i="22"/>
  <c r="E67" i="22"/>
  <c r="E66" i="22"/>
  <c r="E65" i="22"/>
  <c r="E64" i="22"/>
  <c r="E63" i="22"/>
  <c r="E62" i="22"/>
  <c r="E61" i="22"/>
  <c r="E60" i="22"/>
  <c r="E59" i="22"/>
  <c r="E58" i="22"/>
  <c r="E57" i="22"/>
  <c r="E56" i="22"/>
  <c r="E55" i="22"/>
  <c r="E54" i="22"/>
  <c r="E53" i="22"/>
  <c r="E52" i="22"/>
  <c r="E51" i="22"/>
  <c r="E50" i="22"/>
  <c r="E49" i="22"/>
  <c r="E48" i="22"/>
  <c r="E47" i="22"/>
  <c r="E46" i="22"/>
  <c r="E45" i="22"/>
  <c r="E44" i="22"/>
  <c r="E43" i="22"/>
  <c r="E42" i="22"/>
  <c r="E41" i="22"/>
  <c r="E40" i="22"/>
  <c r="E39" i="22"/>
  <c r="E38" i="22"/>
  <c r="E37" i="22"/>
  <c r="E36" i="22"/>
  <c r="E35" i="22"/>
  <c r="E34" i="22"/>
  <c r="E33" i="22"/>
  <c r="E32" i="22"/>
  <c r="E31" i="22"/>
  <c r="E30" i="22"/>
  <c r="E29" i="22"/>
  <c r="E28" i="22"/>
  <c r="E27" i="22"/>
  <c r="E26" i="22"/>
  <c r="E25" i="22"/>
  <c r="E24" i="22"/>
  <c r="E23" i="22"/>
  <c r="E22" i="22"/>
  <c r="E21" i="22"/>
  <c r="E20" i="22"/>
  <c r="E19" i="22"/>
  <c r="E18" i="22"/>
  <c r="E17" i="22"/>
  <c r="E16" i="22"/>
  <c r="E15" i="22"/>
  <c r="E14" i="22"/>
  <c r="E13" i="22"/>
  <c r="E12" i="22"/>
  <c r="E11" i="22"/>
  <c r="E10" i="22"/>
  <c r="E9" i="22"/>
  <c r="D8" i="22"/>
  <c r="C8" i="22"/>
  <c r="B6" i="22"/>
  <c r="F5" i="22"/>
  <c r="E5" i="22"/>
  <c r="D5" i="22"/>
  <c r="C5" i="22"/>
  <c r="B5" i="22"/>
  <c r="C4" i="22"/>
  <c r="B4" i="22"/>
  <c r="B3" i="22"/>
  <c r="B2" i="22"/>
  <c r="B1" i="22"/>
  <c r="B110" i="26"/>
  <c r="E108" i="26"/>
  <c r="B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10" i="26"/>
  <c r="E9" i="26"/>
  <c r="E8" i="26"/>
  <c r="B6" i="26"/>
  <c r="F5" i="26"/>
  <c r="E5" i="26"/>
  <c r="D5" i="26"/>
  <c r="C5" i="26"/>
  <c r="B5" i="26"/>
  <c r="C4" i="26"/>
  <c r="B4" i="26"/>
  <c r="B3" i="26"/>
  <c r="B2" i="26"/>
  <c r="B1" i="26"/>
  <c r="B111" i="21"/>
  <c r="D109" i="21"/>
  <c r="C109" i="21"/>
  <c r="E109" i="21" s="1"/>
  <c r="B109" i="21"/>
  <c r="E108" i="21"/>
  <c r="B108" i="21"/>
  <c r="E107" i="21"/>
  <c r="B107" i="21"/>
  <c r="E106" i="21"/>
  <c r="B106" i="21"/>
  <c r="E105" i="21"/>
  <c r="B105" i="21"/>
  <c r="B105" i="22" s="1"/>
  <c r="E104" i="21"/>
  <c r="B104" i="21"/>
  <c r="E103" i="21"/>
  <c r="B103" i="21"/>
  <c r="E102" i="21"/>
  <c r="B102" i="21"/>
  <c r="E101" i="21"/>
  <c r="B101" i="21"/>
  <c r="E100" i="21"/>
  <c r="B100" i="21"/>
  <c r="E99" i="21"/>
  <c r="B99" i="21"/>
  <c r="E98" i="21"/>
  <c r="B98" i="21"/>
  <c r="E97" i="21"/>
  <c r="B97" i="21"/>
  <c r="E96" i="21"/>
  <c r="B96" i="21"/>
  <c r="E95" i="21"/>
  <c r="B95" i="21"/>
  <c r="E94" i="21"/>
  <c r="B94" i="21"/>
  <c r="B94" i="22" s="1"/>
  <c r="E93" i="21"/>
  <c r="B93" i="21"/>
  <c r="E92" i="21"/>
  <c r="B92" i="21"/>
  <c r="E91" i="21"/>
  <c r="B91" i="21"/>
  <c r="E90" i="21"/>
  <c r="B90" i="21"/>
  <c r="B90" i="22" s="1"/>
  <c r="E89" i="21"/>
  <c r="B89" i="21"/>
  <c r="B89" i="22" s="1"/>
  <c r="E88" i="21"/>
  <c r="B88" i="21"/>
  <c r="E87" i="21"/>
  <c r="B87" i="21"/>
  <c r="E86" i="21"/>
  <c r="B86" i="21"/>
  <c r="B86" i="22" s="1"/>
  <c r="E85" i="21"/>
  <c r="B85" i="21"/>
  <c r="E84" i="21"/>
  <c r="B84" i="21"/>
  <c r="E83" i="21"/>
  <c r="B83" i="21"/>
  <c r="E82" i="21"/>
  <c r="B82" i="21"/>
  <c r="E81" i="21"/>
  <c r="B81" i="21"/>
  <c r="E80" i="21"/>
  <c r="B80" i="21"/>
  <c r="E79" i="21"/>
  <c r="B79" i="21"/>
  <c r="E78" i="21"/>
  <c r="B78" i="21"/>
  <c r="E77" i="21"/>
  <c r="B77" i="21"/>
  <c r="E76" i="21"/>
  <c r="B76" i="21"/>
  <c r="B76" i="22" s="1"/>
  <c r="E75" i="21"/>
  <c r="B75" i="21"/>
  <c r="B75" i="22" s="1"/>
  <c r="E74" i="21"/>
  <c r="B74" i="21"/>
  <c r="E73" i="21"/>
  <c r="B73" i="21"/>
  <c r="E72" i="21"/>
  <c r="B72" i="21"/>
  <c r="B72" i="22" s="1"/>
  <c r="E71" i="21"/>
  <c r="B71" i="21"/>
  <c r="B71" i="22" s="1"/>
  <c r="E70" i="21"/>
  <c r="B70" i="21"/>
  <c r="E69" i="21"/>
  <c r="B69" i="21"/>
  <c r="E68" i="21"/>
  <c r="B68" i="21"/>
  <c r="E67" i="21"/>
  <c r="B67" i="21"/>
  <c r="B67" i="22" s="1"/>
  <c r="E66" i="21"/>
  <c r="B66" i="21"/>
  <c r="E65" i="21"/>
  <c r="B65" i="21"/>
  <c r="E64" i="21"/>
  <c r="B64" i="21"/>
  <c r="E63" i="21"/>
  <c r="B63" i="21"/>
  <c r="B63" i="22" s="1"/>
  <c r="E62" i="21"/>
  <c r="B62" i="21"/>
  <c r="E61" i="21"/>
  <c r="B61" i="21"/>
  <c r="E60" i="21"/>
  <c r="B60" i="21"/>
  <c r="B60" i="22" s="1"/>
  <c r="E59" i="21"/>
  <c r="B59" i="21"/>
  <c r="B59" i="22" s="1"/>
  <c r="E58" i="21"/>
  <c r="B58" i="21"/>
  <c r="E57" i="21"/>
  <c r="B57" i="21"/>
  <c r="E56" i="21"/>
  <c r="B56" i="21"/>
  <c r="B56" i="22" s="1"/>
  <c r="E55" i="21"/>
  <c r="B55" i="21"/>
  <c r="B55" i="22" s="1"/>
  <c r="E54" i="21"/>
  <c r="B54" i="21"/>
  <c r="E53" i="21"/>
  <c r="B53" i="21"/>
  <c r="E52" i="21"/>
  <c r="B52" i="21"/>
  <c r="B52" i="22" s="1"/>
  <c r="E51" i="21"/>
  <c r="B51" i="21"/>
  <c r="B51" i="22" s="1"/>
  <c r="E50" i="21"/>
  <c r="B50" i="21"/>
  <c r="E49" i="21"/>
  <c r="B49" i="21"/>
  <c r="E48" i="21"/>
  <c r="B48" i="21"/>
  <c r="E47" i="21"/>
  <c r="B47" i="21"/>
  <c r="B47" i="22" s="1"/>
  <c r="E46" i="21"/>
  <c r="B46" i="21"/>
  <c r="E45" i="21"/>
  <c r="B45" i="21"/>
  <c r="E44" i="21"/>
  <c r="B44" i="21"/>
  <c r="E43" i="21"/>
  <c r="B43" i="21"/>
  <c r="B43" i="22" s="1"/>
  <c r="E42" i="21"/>
  <c r="B42" i="21"/>
  <c r="E41" i="21"/>
  <c r="B41" i="21"/>
  <c r="E40" i="21"/>
  <c r="B40" i="21"/>
  <c r="B40" i="22" s="1"/>
  <c r="E39" i="21"/>
  <c r="B39" i="21"/>
  <c r="B39" i="22" s="1"/>
  <c r="E38" i="21"/>
  <c r="B38" i="21"/>
  <c r="E37" i="21"/>
  <c r="B37" i="21"/>
  <c r="E36" i="21"/>
  <c r="B36" i="21"/>
  <c r="E35" i="21"/>
  <c r="B35" i="21"/>
  <c r="B35" i="22" s="1"/>
  <c r="E34" i="21"/>
  <c r="B34" i="21"/>
  <c r="E33" i="21"/>
  <c r="B33" i="21"/>
  <c r="E32" i="21"/>
  <c r="B32" i="21"/>
  <c r="B32" i="22" s="1"/>
  <c r="E31" i="21"/>
  <c r="B31" i="21"/>
  <c r="B31" i="22" s="1"/>
  <c r="E30" i="21"/>
  <c r="B30" i="21"/>
  <c r="E29" i="21"/>
  <c r="B29" i="21"/>
  <c r="E28" i="21"/>
  <c r="B28" i="21"/>
  <c r="B28" i="22" s="1"/>
  <c r="E27" i="21"/>
  <c r="B27" i="21"/>
  <c r="B27" i="22" s="1"/>
  <c r="E26" i="21"/>
  <c r="B26" i="21"/>
  <c r="E25" i="21"/>
  <c r="B25" i="21"/>
  <c r="E24" i="21"/>
  <c r="B24" i="21"/>
  <c r="E23" i="21"/>
  <c r="B23" i="21"/>
  <c r="B23" i="22" s="1"/>
  <c r="E22" i="21"/>
  <c r="B22" i="21"/>
  <c r="E21" i="21"/>
  <c r="B21" i="21"/>
  <c r="E20" i="21"/>
  <c r="B20" i="21"/>
  <c r="E19" i="21"/>
  <c r="B19" i="21"/>
  <c r="B19" i="22" s="1"/>
  <c r="E18" i="21"/>
  <c r="B18" i="21"/>
  <c r="E17" i="21"/>
  <c r="B17" i="21"/>
  <c r="E16" i="21"/>
  <c r="B16" i="21"/>
  <c r="E15" i="21"/>
  <c r="B15" i="21"/>
  <c r="B15" i="22" s="1"/>
  <c r="E14" i="21"/>
  <c r="B14" i="21"/>
  <c r="E13" i="21"/>
  <c r="B13" i="21"/>
  <c r="E12" i="21"/>
  <c r="B12" i="21"/>
  <c r="B12" i="22" s="1"/>
  <c r="E11" i="21"/>
  <c r="B11" i="21"/>
  <c r="B11" i="22" s="1"/>
  <c r="E10" i="21"/>
  <c r="B10" i="21"/>
  <c r="E9" i="21"/>
  <c r="B9" i="21"/>
  <c r="D8" i="21"/>
  <c r="C8" i="21"/>
  <c r="B6" i="21"/>
  <c r="F5" i="21"/>
  <c r="E5" i="21"/>
  <c r="D5" i="21"/>
  <c r="C5" i="21"/>
  <c r="B5" i="21"/>
  <c r="C4" i="21"/>
  <c r="B4" i="21"/>
  <c r="B3" i="21"/>
  <c r="B2" i="21"/>
  <c r="B1" i="21"/>
  <c r="E5" i="25"/>
  <c r="D5" i="25"/>
  <c r="C5" i="25"/>
  <c r="B5" i="25"/>
  <c r="B4" i="25"/>
  <c r="B3" i="25"/>
  <c r="B2" i="25"/>
  <c r="B1" i="25"/>
  <c r="E5" i="24"/>
  <c r="D5" i="24"/>
  <c r="C5" i="24"/>
  <c r="B5" i="24"/>
  <c r="B4" i="24"/>
  <c r="B3" i="24"/>
  <c r="B2" i="24"/>
  <c r="B1" i="24"/>
  <c r="E5" i="20"/>
  <c r="D5" i="20"/>
  <c r="C5" i="20"/>
  <c r="B5" i="20"/>
  <c r="B4" i="20"/>
  <c r="B3" i="20"/>
  <c r="B2" i="20"/>
  <c r="B1" i="20"/>
  <c r="E5" i="19"/>
  <c r="D5" i="19"/>
  <c r="C5" i="19"/>
  <c r="B5" i="19"/>
  <c r="B4" i="19"/>
  <c r="B3" i="19"/>
  <c r="B2" i="19"/>
  <c r="B1" i="19"/>
  <c r="G39" i="16"/>
  <c r="F39" i="16"/>
  <c r="D39"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G8" i="16"/>
  <c r="F8" i="16"/>
  <c r="D8" i="16"/>
  <c r="G4" i="16"/>
  <c r="F4" i="16"/>
  <c r="E4" i="16"/>
  <c r="D4" i="16"/>
  <c r="C4" i="16"/>
  <c r="B4" i="16"/>
  <c r="B3" i="16"/>
  <c r="B2" i="16"/>
  <c r="B1" i="16"/>
  <c r="G41" i="15"/>
  <c r="F41" i="15"/>
  <c r="D41"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G10" i="15"/>
  <c r="F10" i="15"/>
  <c r="D10" i="15"/>
  <c r="G6" i="15"/>
  <c r="F6" i="15"/>
  <c r="E6" i="15"/>
  <c r="D6" i="15"/>
  <c r="C6" i="15"/>
  <c r="B6" i="15"/>
  <c r="B5" i="15"/>
  <c r="B4" i="15"/>
  <c r="B3" i="15"/>
  <c r="B2" i="15"/>
  <c r="B1" i="15"/>
  <c r="B37" i="3"/>
  <c r="B36"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H3" i="3"/>
  <c r="G3" i="3"/>
  <c r="F3" i="3"/>
  <c r="E3" i="3"/>
  <c r="D3" i="3"/>
  <c r="C3" i="3"/>
  <c r="B3" i="3"/>
  <c r="D2" i="3"/>
  <c r="B2" i="3"/>
  <c r="B1" i="3"/>
  <c r="B79" i="2"/>
  <c r="E4" i="2"/>
  <c r="D4" i="2"/>
  <c r="C4" i="2"/>
  <c r="B4" i="2"/>
  <c r="B3" i="2"/>
  <c r="B2" i="2"/>
  <c r="B1" i="2"/>
  <c r="A14" i="1"/>
  <c r="B11" i="1"/>
  <c r="B10" i="1"/>
  <c r="B9" i="1"/>
  <c r="B8" i="1"/>
  <c r="A8" i="1"/>
  <c r="B7" i="1"/>
  <c r="B6" i="1"/>
  <c r="B5" i="1"/>
  <c r="B4" i="1"/>
  <c r="A4" i="1"/>
  <c r="B3" i="1"/>
  <c r="A3" i="1"/>
  <c r="A2" i="1"/>
  <c r="A1" i="1"/>
  <c r="B21" i="13"/>
  <c r="B18" i="13"/>
  <c r="B17" i="13"/>
  <c r="B16" i="13"/>
  <c r="B15" i="13"/>
  <c r="B14" i="13"/>
  <c r="B13" i="13"/>
  <c r="B11" i="13"/>
  <c r="B10" i="13"/>
  <c r="B8" i="13"/>
  <c r="B6" i="13"/>
  <c r="B5" i="13"/>
  <c r="G108" i="7" l="1"/>
  <c r="H108" i="7" s="1"/>
  <c r="G108" i="6"/>
  <c r="H108" i="6" s="1"/>
  <c r="E8" i="22"/>
  <c r="E8" i="21"/>
  <c r="B98" i="22"/>
  <c r="B106" i="22"/>
  <c r="B93" i="22"/>
  <c r="B100" i="22"/>
  <c r="B16" i="22"/>
  <c r="B20" i="22"/>
  <c r="B24" i="22"/>
  <c r="B36" i="22"/>
  <c r="B44" i="22"/>
  <c r="B48" i="22"/>
  <c r="B64" i="22"/>
  <c r="B68" i="22"/>
  <c r="B85" i="22"/>
  <c r="B81" i="22"/>
  <c r="B104" i="22"/>
  <c r="B9" i="22"/>
  <c r="B13" i="22"/>
  <c r="B17" i="22"/>
  <c r="B21" i="22"/>
  <c r="B25" i="22"/>
  <c r="B29" i="22"/>
  <c r="B33" i="22"/>
  <c r="B37" i="22"/>
  <c r="B41" i="22"/>
  <c r="B45" i="22"/>
  <c r="B49" i="22"/>
  <c r="B53" i="22"/>
  <c r="B57" i="22"/>
  <c r="B61" i="22"/>
  <c r="B65" i="22"/>
  <c r="B69" i="22"/>
  <c r="B73" i="22"/>
  <c r="B77" i="22"/>
  <c r="B101" i="22"/>
  <c r="B96" i="22"/>
  <c r="B82" i="22"/>
  <c r="Z39" i="10"/>
  <c r="B10" i="22"/>
  <c r="B14" i="22"/>
  <c r="B18" i="22"/>
  <c r="B22" i="22"/>
  <c r="B26" i="22"/>
  <c r="B30" i="22"/>
  <c r="B34" i="22"/>
  <c r="B38" i="22"/>
  <c r="B42" i="22"/>
  <c r="B46" i="22"/>
  <c r="B50" i="22"/>
  <c r="B54" i="22"/>
  <c r="B58" i="22"/>
  <c r="B62" i="22"/>
  <c r="B66" i="22"/>
  <c r="B70" i="22"/>
  <c r="B74" i="22"/>
  <c r="B78" i="22"/>
  <c r="B92" i="22"/>
  <c r="B97" i="22"/>
  <c r="B102" i="22"/>
  <c r="B108" i="22"/>
  <c r="B80" i="22"/>
  <c r="B79" i="22"/>
  <c r="B83" i="22"/>
  <c r="B87" i="22"/>
  <c r="B91" i="22"/>
  <c r="B95" i="22"/>
  <c r="B99" i="22"/>
  <c r="B103" i="22"/>
  <c r="B107" i="22"/>
  <c r="B88" i="22"/>
  <c r="B84" i="22"/>
  <c r="C111" i="7"/>
  <c r="G111" i="7" s="1"/>
  <c r="H111" i="7" s="1"/>
  <c r="Y39" i="9"/>
  <c r="C111" i="6"/>
  <c r="G111" i="6" s="1"/>
  <c r="H111" i="6" s="1"/>
</calcChain>
</file>

<file path=xl/sharedStrings.xml><?xml version="1.0" encoding="utf-8"?>
<sst xmlns="http://schemas.openxmlformats.org/spreadsheetml/2006/main" count="3478" uniqueCount="871">
  <si>
    <t>Portfolio</t>
  </si>
  <si>
    <t>Line 1</t>
  </si>
  <si>
    <t>Portfolio 1</t>
  </si>
  <si>
    <t>Line 2</t>
  </si>
  <si>
    <t>Line 3</t>
  </si>
  <si>
    <t>…</t>
  </si>
  <si>
    <t>Portfolio 2</t>
  </si>
  <si>
    <t>Table 2</t>
  </si>
  <si>
    <t>End of Year</t>
  </si>
  <si>
    <t>Table 3</t>
  </si>
  <si>
    <t>Liquidity Category 2</t>
  </si>
  <si>
    <t>Total</t>
  </si>
  <si>
    <t>Line 4</t>
  </si>
  <si>
    <t>Line 5</t>
  </si>
  <si>
    <t>Line 6</t>
  </si>
  <si>
    <t>Line 7</t>
  </si>
  <si>
    <t>Line 8</t>
  </si>
  <si>
    <t>Line 9</t>
  </si>
  <si>
    <t>Line 10</t>
  </si>
  <si>
    <t>Group</t>
  </si>
  <si>
    <t>Onerous at initial recognition</t>
  </si>
  <si>
    <t>Others</t>
  </si>
  <si>
    <t>….</t>
  </si>
  <si>
    <t>Liabilities for remaining coverage</t>
  </si>
  <si>
    <t>Total
(4)</t>
  </si>
  <si>
    <t>Total in Asset
Position Based on
Column 
(4)</t>
  </si>
  <si>
    <t>Total in Liability
Position Based on
Column 
(4)</t>
  </si>
  <si>
    <t>Excluding Loss Component
(1)</t>
  </si>
  <si>
    <t>Loss Component
(2)</t>
  </si>
  <si>
    <t>Insurance Revenue
Line 199</t>
  </si>
  <si>
    <t>Amortization of insurance acquisition cash flows
Line 220</t>
  </si>
  <si>
    <t>Net finance (income) expenses from insurance contracts
Line 410</t>
  </si>
  <si>
    <t>Premiums received for insurance contracts
Line 510</t>
  </si>
  <si>
    <t>Insurance acquisition cash flows
Line 530</t>
  </si>
  <si>
    <t>Net Ending Balance
Line 799</t>
  </si>
  <si>
    <t>Incurred claims and other insurance service expenses 
Line 210</t>
  </si>
  <si>
    <t>Losses and reversal of losses on onerous contracts
Line 230</t>
  </si>
  <si>
    <t>Adjustments to liabilities for incurred claims
Line 240</t>
  </si>
  <si>
    <t>Claims, benefits and other expenses paid 
Line 520</t>
  </si>
  <si>
    <t>Portfolio 3</t>
  </si>
  <si>
    <t>Portfolio 4</t>
  </si>
  <si>
    <t>Portfolio 5</t>
  </si>
  <si>
    <t>Liabilities for incurred claims
(3)</t>
  </si>
  <si>
    <t>Table 10</t>
  </si>
  <si>
    <t>Net finance (income) expenses from reinsurance contracts held
Line 210</t>
  </si>
  <si>
    <t>Premiums paid
Line 310</t>
  </si>
  <si>
    <t>Quota-Share</t>
  </si>
  <si>
    <t>Surplus</t>
  </si>
  <si>
    <t>Excess of loss</t>
  </si>
  <si>
    <t>Per risk</t>
  </si>
  <si>
    <t>Per event</t>
  </si>
  <si>
    <t>Stop-Loss</t>
  </si>
  <si>
    <t>Automobile and Property</t>
  </si>
  <si>
    <t>Liability</t>
  </si>
  <si>
    <t>Property</t>
  </si>
  <si>
    <t>All classes</t>
  </si>
  <si>
    <r>
      <t>1</t>
    </r>
    <r>
      <rPr>
        <vertAlign val="superscript"/>
        <sz val="11"/>
        <color indexed="8"/>
        <rFont val="Arial"/>
        <family val="2"/>
      </rPr>
      <t>st</t>
    </r>
    <r>
      <rPr>
        <sz val="11"/>
        <color indexed="8"/>
        <rFont val="Arial"/>
        <family val="2"/>
      </rPr>
      <t xml:space="preserve"> Layer</t>
    </r>
  </si>
  <si>
    <t>80% of the excess of a loss ratio of 105%</t>
  </si>
  <si>
    <t>0 $ à 200 000 $</t>
  </si>
  <si>
    <t>450 000 $ xs 550 000 $</t>
  </si>
  <si>
    <t>1,5 M$ xs 1,0 M$</t>
  </si>
  <si>
    <t>2,5 M$ xs 2,5 M$</t>
  </si>
  <si>
    <t>5,0 M$ xs 5,0 M$</t>
  </si>
  <si>
    <t>32% Flat</t>
  </si>
  <si>
    <t>3% Flat</t>
  </si>
  <si>
    <t>2% Flat</t>
  </si>
  <si>
    <t>15% Flat</t>
  </si>
  <si>
    <t>Reinstatement</t>
  </si>
  <si>
    <t>N/A</t>
  </si>
  <si>
    <t>1 reinstatement at 50% of the original premium</t>
  </si>
  <si>
    <t>1 reinstatement free</t>
  </si>
  <si>
    <t xml:space="preserve">Provision to carry forward deficits and credits and/or Profit participation provision </t>
  </si>
  <si>
    <t>Yes</t>
  </si>
  <si>
    <t>Reinsurer and Participation (%)</t>
  </si>
  <si>
    <t>XYZ reinsurer inc.</t>
  </si>
  <si>
    <t>100% (Leader)</t>
  </si>
  <si>
    <t>50% (Leader)</t>
  </si>
  <si>
    <t>ABC of reinsurance</t>
  </si>
  <si>
    <t>40% (Leader)</t>
  </si>
  <si>
    <t xml:space="preserve">Reinsurance company 123 </t>
  </si>
  <si>
    <t>WXY reinsurance of Canada</t>
  </si>
  <si>
    <t>Reinsurance company FGH</t>
  </si>
  <si>
    <t>Reinsurer 456 inc</t>
  </si>
  <si>
    <t>Order of application:</t>
  </si>
  <si>
    <t>Assets for remaining coverage</t>
  </si>
  <si>
    <t>Assets for incurred claims
(3)</t>
  </si>
  <si>
    <t>Recovery of losses and reversal on recovery of losses
Line 140</t>
  </si>
  <si>
    <t>Net Ending Balance
Line 599</t>
  </si>
  <si>
    <t>Incurred claims recovered and other reinsurance service expenses
Line 130</t>
  </si>
  <si>
    <t>Adjustments to assets for incurred claims
Line 145</t>
  </si>
  <si>
    <t>Effects of movements in exchange rates
Line 230</t>
  </si>
  <si>
    <t>Amounts received
Line 320</t>
  </si>
  <si>
    <t>Allocation of reinsurance premiums paid
Line 119</t>
  </si>
  <si>
    <t>Amortization of reinsurance acquisition cash flows
Line 135</t>
  </si>
  <si>
    <t>Reinsurance acquisition cash flows
Line 330</t>
  </si>
  <si>
    <r>
      <t>1</t>
    </r>
    <r>
      <rPr>
        <vertAlign val="superscript"/>
        <sz val="11"/>
        <color indexed="8"/>
        <rFont val="Arial"/>
        <family val="2"/>
      </rPr>
      <t>er</t>
    </r>
    <r>
      <rPr>
        <sz val="11"/>
        <color indexed="8"/>
        <rFont val="Arial"/>
        <family val="2"/>
      </rPr>
      <t xml:space="preserve"> Layer</t>
    </r>
  </si>
  <si>
    <r>
      <t>2</t>
    </r>
    <r>
      <rPr>
        <vertAlign val="superscript"/>
        <sz val="11"/>
        <color indexed="8"/>
        <rFont val="Arial"/>
        <family val="2"/>
      </rPr>
      <t>e</t>
    </r>
    <r>
      <rPr>
        <sz val="11"/>
        <color indexed="8"/>
        <rFont val="Arial"/>
        <family val="2"/>
      </rPr>
      <t xml:space="preserve"> Layer</t>
    </r>
  </si>
  <si>
    <r>
      <t>3</t>
    </r>
    <r>
      <rPr>
        <vertAlign val="superscript"/>
        <sz val="11"/>
        <color indexed="8"/>
        <rFont val="Arial"/>
        <family val="2"/>
      </rPr>
      <t>e</t>
    </r>
    <r>
      <rPr>
        <sz val="11"/>
        <color indexed="8"/>
        <rFont val="Arial"/>
        <family val="2"/>
      </rPr>
      <t xml:space="preserve"> Layer</t>
    </r>
  </si>
  <si>
    <r>
      <t>4</t>
    </r>
    <r>
      <rPr>
        <vertAlign val="superscript"/>
        <sz val="11"/>
        <color indexed="8"/>
        <rFont val="Arial"/>
        <family val="2"/>
      </rPr>
      <t>e</t>
    </r>
    <r>
      <rPr>
        <sz val="11"/>
        <color indexed="8"/>
        <rFont val="Arial"/>
        <family val="2"/>
      </rPr>
      <t xml:space="preserve"> Layer</t>
    </r>
  </si>
  <si>
    <r>
      <t>5</t>
    </r>
    <r>
      <rPr>
        <vertAlign val="superscript"/>
        <sz val="11"/>
        <color indexed="8"/>
        <rFont val="Arial"/>
        <family val="2"/>
      </rPr>
      <t>e</t>
    </r>
    <r>
      <rPr>
        <sz val="11"/>
        <color indexed="8"/>
        <rFont val="Arial"/>
        <family val="2"/>
      </rPr>
      <t xml:space="preserve"> Layer</t>
    </r>
  </si>
  <si>
    <t>Français</t>
  </si>
  <si>
    <t xml:space="preserve"> </t>
  </si>
  <si>
    <t>English</t>
  </si>
  <si>
    <t>SÉLECTIONNER LA LANGUE / SELECT LANGUAGE :</t>
  </si>
  <si>
    <t>Si vous avez des commentaires, veuillez les inscrire ci-dessous :</t>
  </si>
  <si>
    <t>If you have any comments, please provide them below:</t>
  </si>
  <si>
    <t>1- Veuillez nommer ce fichier de la façon suivante avant de le transmettre à l'Autorité des marchés financiers : «410» et en ajoutant l'extension (.xls ou .xlsx). Ne pas ajouter de texte descriptif.</t>
  </si>
  <si>
    <t>Portefeuille</t>
  </si>
  <si>
    <t>Portefeuille 1</t>
  </si>
  <si>
    <t>Portefeuille 2</t>
  </si>
  <si>
    <t>Tableau 3</t>
  </si>
  <si>
    <t>Taux d'actualisation totaux (%)</t>
  </si>
  <si>
    <t>Fin de l'année</t>
  </si>
  <si>
    <t>Catégorie de liquidité 2</t>
  </si>
  <si>
    <t>Total Discount Rates (%)</t>
  </si>
  <si>
    <t>(en milliers de dollars)</t>
  </si>
  <si>
    <t>Passif actualisé au titre des sinistres survenus - 
À la fin de l'exercice précédent</t>
  </si>
  <si>
    <t>Développement
Favorable / (Défavorable)</t>
  </si>
  <si>
    <t>Développement
Favorable / (Défavorable)
(%)</t>
  </si>
  <si>
    <t>Groupe</t>
  </si>
  <si>
    <t>Contrats déficitaires au moment de la comptabilisation initiale</t>
  </si>
  <si>
    <t>Contrats qui n'ont pas de possibilité importante de devenir déficitaires par la suite</t>
  </si>
  <si>
    <t>Autre</t>
  </si>
  <si>
    <t>Passif au titre de la couverture restante</t>
  </si>
  <si>
    <t>Passif au titre des sinistres survenus
(3)</t>
  </si>
  <si>
    <t>Excluant la composante de perte
(1)</t>
  </si>
  <si>
    <t>Élément de perte
(2)</t>
  </si>
  <si>
    <t>Produits des activités d'assurance
Ligne 199</t>
  </si>
  <si>
    <t>Amortissement des flux de trésorerie liés aux frais d'acquisition
Ligne 220</t>
  </si>
  <si>
    <t>Charges financières nettes afférentes aux contrats d'assurance
Ligne 410</t>
  </si>
  <si>
    <t>Primes reçues au titre des contrats d'assurance
Ligne 510</t>
  </si>
  <si>
    <t>Flux de trésorerie liés aux frais d'acquisition
Ligne 530</t>
  </si>
  <si>
    <t>Solde de clôture net
Ligne 799</t>
  </si>
  <si>
    <t>Pertes et reprise de pertes sur contrats déficitaires
Ligne 230</t>
  </si>
  <si>
    <t>Sinistres survenus et autres charges afférentes aux activités d’assurance 
Ligne 210</t>
  </si>
  <si>
    <t>Rajustement des passifs au titre des sinistres survenus
Ligne 240</t>
  </si>
  <si>
    <t>Sinistres, prestations et autres charges payées
Ligne 520</t>
  </si>
  <si>
    <t>Portefeuille 3</t>
  </si>
  <si>
    <t>Portefeuille 4</t>
  </si>
  <si>
    <t>Portefeuille 5</t>
  </si>
  <si>
    <t>Actif au titre de la couverture restante</t>
  </si>
  <si>
    <t>Actif au titre des sinistres survenus
(3)</t>
  </si>
  <si>
    <t>À l'exclusion de la composante de recouvrement des pertes
(1)</t>
  </si>
  <si>
    <t>Répartition des primes de réassurance payées
Ligne 119</t>
  </si>
  <si>
    <t>Amortissement des flux de trésorerie liés aux frais d’acquisition de contrats de réassurance 
Ligne 135</t>
  </si>
  <si>
    <t>Produits financiers ou charges financières nets afférents aux traités de réassurance détenus
Ligne 210</t>
  </si>
  <si>
    <t>Effet des variations des cours des monnaies étrangères
Ligne 230</t>
  </si>
  <si>
    <t>Primes payées
Ligne 310</t>
  </si>
  <si>
    <t>Flux de trésorerie liés aux frais d’acquisition de contrats de réassurance
Ligne 330</t>
  </si>
  <si>
    <t>Solde de clôture net
Ligne 599</t>
  </si>
  <si>
    <t>Recouvrement des pertes et reprise de recouvrement des pertes
Ligne 140</t>
  </si>
  <si>
    <t>Sinistres survenus recouvrés et autres charges afférentes aux activités de réassurance
Ligne 130</t>
  </si>
  <si>
    <t>Rajustement des actifs au titre des sinistres survenus
Ligne 145</t>
  </si>
  <si>
    <t>Montants reçus
Ligne 320</t>
  </si>
  <si>
    <t>Tableau 10</t>
  </si>
  <si>
    <t>Type de traité</t>
  </si>
  <si>
    <t>Quote-Part</t>
  </si>
  <si>
    <t>Excédent de plein</t>
  </si>
  <si>
    <t>Excédent de sinistres</t>
  </si>
  <si>
    <t>Par risque</t>
  </si>
  <si>
    <t>Par événement</t>
  </si>
  <si>
    <t>Ligne d'affaires</t>
  </si>
  <si>
    <t>Automobile et Biens</t>
  </si>
  <si>
    <t>Responsabilité</t>
  </si>
  <si>
    <t>Biens</t>
  </si>
  <si>
    <t>Toutes classes</t>
  </si>
  <si>
    <t>Capacité et/ou Limite Maximale d'assurance</t>
  </si>
  <si>
    <t>2 pleins avec une limite de 650 000$</t>
  </si>
  <si>
    <t>350 000 $ Auto et Biens</t>
  </si>
  <si>
    <t>1 000 000 $ Responsabilité</t>
  </si>
  <si>
    <t>Cession et/ou Rétention et Limite</t>
  </si>
  <si>
    <t>1 plein - 350 000 $</t>
  </si>
  <si>
    <t>80% de l'excédent d'un taux de sinistres de 105%</t>
  </si>
  <si>
    <t>450 000 $ xs 100 000 $ avec une priorité annuelle globale de 700 000 $</t>
  </si>
  <si>
    <t>Commission et/ou Tarification</t>
  </si>
  <si>
    <t>32% Fixe</t>
  </si>
  <si>
    <t>37,5% Provisionnelle</t>
  </si>
  <si>
    <t>Taux à échelle mobile estimée selon le coût des sinistres pur majoré de 100/75 avec un minimum de 2% et un maximum de 4%</t>
  </si>
  <si>
    <t>3% Fixe</t>
  </si>
  <si>
    <t>2% Fixe</t>
  </si>
  <si>
    <t>0,75% Fixe</t>
  </si>
  <si>
    <t>0,25% Fixe</t>
  </si>
  <si>
    <t>0,1% Fixe</t>
  </si>
  <si>
    <t>15% Fixe</t>
  </si>
  <si>
    <t>27,5% Fixe</t>
  </si>
  <si>
    <t>Minimale: 32,5% si ratio sinistres/prime&gt;=65%</t>
  </si>
  <si>
    <t>Maximale: 42,5% si ratio sinistres/primes&lt;=50%</t>
  </si>
  <si>
    <t>Remise en vigueur</t>
  </si>
  <si>
    <t>1 remise à 50% de la prime originale</t>
  </si>
  <si>
    <t>1 remise gratuite</t>
  </si>
  <si>
    <t>1 remise à 50% de la prime originale</t>
  </si>
  <si>
    <t>Clause de report des déficits et des crédits et/ou Clause de participation aux bénéfices</t>
  </si>
  <si>
    <t>Oui</t>
  </si>
  <si>
    <t>Réassureurs et Participation (%)</t>
  </si>
  <si>
    <t>XYZ réassureur inc.</t>
  </si>
  <si>
    <t>100% (Apériteur)</t>
  </si>
  <si>
    <t>50% (Apériteur)</t>
  </si>
  <si>
    <t>ABC de réassurance</t>
  </si>
  <si>
    <t>40% (Apériteur)</t>
  </si>
  <si>
    <t xml:space="preserve">Compagnie de réassurance 123 </t>
  </si>
  <si>
    <t>WXY réassurance du Canada</t>
  </si>
  <si>
    <t>Compagnie de réassurance FGH</t>
  </si>
  <si>
    <t>Réassureur 456 inc</t>
  </si>
  <si>
    <t>Ordre d'application:</t>
  </si>
  <si>
    <t>Line of business</t>
  </si>
  <si>
    <t>Capacity and/or Maximum original policy</t>
  </si>
  <si>
    <t>Sliding scale rate estimated according to the loss cost loaded by 100/75 subject to a minimum of 2% and a maximum of 4%</t>
  </si>
  <si>
    <t>Excédent de taux de sinistres (Stop-Loss)</t>
  </si>
  <si>
    <t>Facultatif Obligatoire proportionnel</t>
  </si>
  <si>
    <t>Facultative Obligatory proportional</t>
  </si>
  <si>
    <r>
      <t>1</t>
    </r>
    <r>
      <rPr>
        <vertAlign val="superscript"/>
        <sz val="11"/>
        <color rgb="FF000000"/>
        <rFont val="Arial"/>
        <family val="2"/>
      </rPr>
      <t>er</t>
    </r>
    <r>
      <rPr>
        <sz val="11"/>
        <color rgb="FF000000"/>
        <rFont val="Arial"/>
        <family val="2"/>
      </rPr>
      <t xml:space="preserve"> Tranche</t>
    </r>
  </si>
  <si>
    <r>
      <t>1</t>
    </r>
    <r>
      <rPr>
        <vertAlign val="superscript"/>
        <sz val="11"/>
        <color rgb="FF000000"/>
        <rFont val="Arial"/>
        <family val="2"/>
      </rPr>
      <t>er</t>
    </r>
    <r>
      <rPr>
        <sz val="11"/>
        <color rgb="FF000000"/>
        <rFont val="Arial"/>
        <family val="2"/>
      </rPr>
      <t xml:space="preserve"> tranche</t>
    </r>
  </si>
  <si>
    <r>
      <t>2</t>
    </r>
    <r>
      <rPr>
        <vertAlign val="superscript"/>
        <sz val="11"/>
        <color rgb="FF000000"/>
        <rFont val="Arial"/>
        <family val="2"/>
      </rPr>
      <t>e</t>
    </r>
    <r>
      <rPr>
        <sz val="11"/>
        <color rgb="FF000000"/>
        <rFont val="Arial"/>
        <family val="2"/>
      </rPr>
      <t xml:space="preserve"> Tranche</t>
    </r>
  </si>
  <si>
    <r>
      <t>3</t>
    </r>
    <r>
      <rPr>
        <vertAlign val="superscript"/>
        <sz val="11"/>
        <color rgb="FF000000"/>
        <rFont val="Arial"/>
        <family val="2"/>
      </rPr>
      <t>e</t>
    </r>
    <r>
      <rPr>
        <sz val="11"/>
        <color rgb="FF000000"/>
        <rFont val="Arial"/>
        <family val="2"/>
      </rPr>
      <t xml:space="preserve"> tranche</t>
    </r>
  </si>
  <si>
    <r>
      <t>4</t>
    </r>
    <r>
      <rPr>
        <vertAlign val="superscript"/>
        <sz val="11"/>
        <color rgb="FF000000"/>
        <rFont val="Arial"/>
        <family val="2"/>
      </rPr>
      <t>e</t>
    </r>
    <r>
      <rPr>
        <sz val="11"/>
        <color rgb="FF000000"/>
        <rFont val="Arial"/>
        <family val="2"/>
      </rPr>
      <t xml:space="preserve"> Tranche</t>
    </r>
  </si>
  <si>
    <r>
      <t>5</t>
    </r>
    <r>
      <rPr>
        <vertAlign val="superscript"/>
        <sz val="11"/>
        <color rgb="FF000000"/>
        <rFont val="Arial"/>
        <family val="2"/>
      </rPr>
      <t>e</t>
    </r>
    <r>
      <rPr>
        <sz val="11"/>
        <color rgb="FF000000"/>
        <rFont val="Arial"/>
        <family val="2"/>
      </rPr>
      <t xml:space="preserve"> Tranche</t>
    </r>
  </si>
  <si>
    <r>
      <t>Effet des variations des cours de monnaies étrangères
Ligne</t>
    </r>
    <r>
      <rPr>
        <sz val="11"/>
        <rFont val="Arial"/>
        <family val="2"/>
      </rPr>
      <t xml:space="preserve"> 430</t>
    </r>
  </si>
  <si>
    <t>Tableau 2</t>
  </si>
  <si>
    <t>Courbes de référence des catégories liquide et illiquide - 
Affaires canadiennes seulement à la fin de l'année financière courante</t>
  </si>
  <si>
    <t>Assureurs de dommages</t>
  </si>
  <si>
    <t>P&amp;C Insurers</t>
  </si>
  <si>
    <t>Reference Curves for Liquid and Illiquid Category – 
Canadian Business Only as of the End of the Current Fiscal Year</t>
  </si>
  <si>
    <t>Actuarial Line of Business</t>
  </si>
  <si>
    <r>
      <t>1-</t>
    </r>
    <r>
      <rPr>
        <sz val="11"/>
        <color indexed="8"/>
        <rFont val="Arial"/>
        <family val="2"/>
      </rPr>
      <t xml:space="preserve"> Facultative</t>
    </r>
  </si>
  <si>
    <r>
      <t>2-</t>
    </r>
    <r>
      <rPr>
        <sz val="11"/>
        <color indexed="8"/>
        <rFont val="Arial"/>
        <family val="2"/>
      </rPr>
      <t xml:space="preserve"> Surplus</t>
    </r>
  </si>
  <si>
    <r>
      <t>3-</t>
    </r>
    <r>
      <rPr>
        <sz val="11"/>
        <color indexed="8"/>
        <rFont val="Arial"/>
        <family val="2"/>
      </rPr>
      <t xml:space="preserve"> Quota-share</t>
    </r>
  </si>
  <si>
    <r>
      <t>5-</t>
    </r>
    <r>
      <rPr>
        <sz val="11"/>
        <color indexed="8"/>
        <rFont val="Arial"/>
        <family val="2"/>
      </rPr>
      <t xml:space="preserve"> Excess of loss per occurrence</t>
    </r>
  </si>
  <si>
    <r>
      <t>6-</t>
    </r>
    <r>
      <rPr>
        <sz val="11"/>
        <color indexed="8"/>
        <rFont val="Arial"/>
        <family val="2"/>
      </rPr>
      <t xml:space="preserve"> Stop-Loss</t>
    </r>
  </si>
  <si>
    <r>
      <t>4-</t>
    </r>
    <r>
      <rPr>
        <sz val="11"/>
        <color indexed="8"/>
        <rFont val="Arial"/>
        <family val="2"/>
      </rPr>
      <t xml:space="preserve"> Excess of loss per risk</t>
    </r>
  </si>
  <si>
    <t>1- Facultatif</t>
  </si>
  <si>
    <t>2- Excédent de plein</t>
  </si>
  <si>
    <t>3- Quote-part</t>
  </si>
  <si>
    <t>4- Excédent de sinistre par risque</t>
  </si>
  <si>
    <t>5- Excédent de sinistres par événement</t>
  </si>
  <si>
    <t>6- Excédent de taux de sinistres</t>
  </si>
  <si>
    <t>Reference curve risk free rates (%)</t>
  </si>
  <si>
    <t>Total des positions d'actifs 
basé sur la colonne
(4)</t>
  </si>
  <si>
    <t>Total des positions de
passifs 
basé sur la colonne
(4)</t>
  </si>
  <si>
    <t>Total des positions de passifs 
basé sur la colonne
(4)</t>
  </si>
  <si>
    <t>Nom de l'assureur :</t>
  </si>
  <si>
    <t>(L'actuaire doit utiliser le même format que ce tableau. Les montants, les nombres et les pourcentages sont présentés à titre d'exemple seulement, afin de permettre une meilleure compréhension du niveau de détails requis.)</t>
  </si>
  <si>
    <t>350 000 $</t>
  </si>
  <si>
    <t>1 000 000 $</t>
  </si>
  <si>
    <t>400 000 $</t>
  </si>
  <si>
    <t>200 000 $ Auto et Biens</t>
  </si>
  <si>
    <t>100% de 150 000 $ xs
200 000 $ avec un maximum de 450 000 $ par événement</t>
  </si>
  <si>
    <t xml:space="preserve"> 37.5% Provisional</t>
  </si>
  <si>
    <t>Minimum: 32.5% if loss ratio&gt;=65%</t>
  </si>
  <si>
    <t>Maximum: 42.5% if loss ratio&lt;=50%</t>
  </si>
  <si>
    <t>0.75% Flat</t>
  </si>
  <si>
    <t>0.25% Flat</t>
  </si>
  <si>
    <t>0.1% Flat</t>
  </si>
  <si>
    <t>27.5% Flat</t>
  </si>
  <si>
    <t>$350,000</t>
  </si>
  <si>
    <t>$1,000,000</t>
  </si>
  <si>
    <t>2 lines not to exceed
$650,000 on any risk</t>
  </si>
  <si>
    <t>1 line - $350,000</t>
  </si>
  <si>
    <t>100% of $150,000 xs 
$200,000 with a maximum of $450,000 per occurrence</t>
  </si>
  <si>
    <t>$450,000 xs $100,000 with an annual global priority of $700,000</t>
  </si>
  <si>
    <t>$450,000 xs $550,000</t>
  </si>
  <si>
    <t>$1.5M xs $1.0M</t>
  </si>
  <si>
    <t>$1,000,000 Liability</t>
  </si>
  <si>
    <t>$350,000 Auto and Property</t>
  </si>
  <si>
    <t>$2.5M xs $2.5M</t>
  </si>
  <si>
    <t>$5.0M xs $5.0M</t>
  </si>
  <si>
    <t>$200,000 Auto and Property</t>
  </si>
  <si>
    <t>$ 1,000,000 Liability</t>
  </si>
  <si>
    <t>$400,000</t>
  </si>
  <si>
    <t>$ 0 to $200,000</t>
  </si>
  <si>
    <t>Catégorie 1</t>
  </si>
  <si>
    <t>Catégorie 2</t>
  </si>
  <si>
    <t>Catégorie 3</t>
  </si>
  <si>
    <t>Catégorie 4</t>
  </si>
  <si>
    <t>Catégorie 5</t>
  </si>
  <si>
    <t>Catégorie 6</t>
  </si>
  <si>
    <t>Catégorie 7</t>
  </si>
  <si>
    <t>Catégorie 8</t>
  </si>
  <si>
    <t>Catégorie 9</t>
  </si>
  <si>
    <t>Catégorie 10</t>
  </si>
  <si>
    <t>MRP</t>
  </si>
  <si>
    <t>MGE</t>
  </si>
  <si>
    <t>PAA</t>
  </si>
  <si>
    <t>GMA</t>
  </si>
  <si>
    <t>01</t>
  </si>
  <si>
    <t>02</t>
  </si>
  <si>
    <t>5- Les montants requis dans le fichier Excel doivent être saisis en milliers de dollars.</t>
  </si>
  <si>
    <t>Tableau 1</t>
  </si>
  <si>
    <t>Table 1</t>
  </si>
  <si>
    <t>Fin de l'année*</t>
  </si>
  <si>
    <t>End of Year*</t>
  </si>
  <si>
    <t>*Ce tableau doit être complété pour chacune des années jusqu'à la dernière année de projection des flux de trésorerie futurs de l’assureur.</t>
  </si>
  <si>
    <t>Taux sans risque (%)*</t>
  </si>
  <si>
    <t>Catégorie de liquidité 1**</t>
  </si>
  <si>
    <t>Risk-Free Rate (%)*</t>
  </si>
  <si>
    <t>Liquidity Category 1**</t>
  </si>
  <si>
    <t>Catégorie actuarielle</t>
  </si>
  <si>
    <t>Justification du regroupement</t>
  </si>
  <si>
    <t>Rationale for the Grouping</t>
  </si>
  <si>
    <t>Solde d'ouverture net
Ligne 099</t>
  </si>
  <si>
    <t>Net Opening Balance
Line 099</t>
  </si>
  <si>
    <t>Portefeuille*</t>
  </si>
  <si>
    <t>Portfolio*</t>
  </si>
  <si>
    <t>Measurement Approach (PAA or GMA)</t>
  </si>
  <si>
    <t>Méthode d'évaluation (MRP ou MGE)</t>
  </si>
  <si>
    <t>Composante de recouvrement des pertes
(2)</t>
  </si>
  <si>
    <t>Sous-total</t>
  </si>
  <si>
    <t>Subtotal</t>
  </si>
  <si>
    <t>Réconciliation*</t>
  </si>
  <si>
    <t>Total**</t>
  </si>
  <si>
    <t>6.9 Divulgation des portefeuilles</t>
  </si>
  <si>
    <t>6.9 Portfolio Reporting</t>
  </si>
  <si>
    <t>Portfolio 6</t>
  </si>
  <si>
    <t>Portfolio 7</t>
  </si>
  <si>
    <t>Portfolio 8</t>
  </si>
  <si>
    <t>Portfolio 9</t>
  </si>
  <si>
    <t>Portfolio 10</t>
  </si>
  <si>
    <t>Portfolio 11</t>
  </si>
  <si>
    <t>Portfolio 12</t>
  </si>
  <si>
    <t>Portfolio 13</t>
  </si>
  <si>
    <t>Portfolio 14</t>
  </si>
  <si>
    <t>Portfolio 15</t>
  </si>
  <si>
    <t>Portfolio 16</t>
  </si>
  <si>
    <t>Portfolio 17</t>
  </si>
  <si>
    <t>Portfolio 18</t>
  </si>
  <si>
    <t>Portfolio 19</t>
  </si>
  <si>
    <t>Portfolio 20</t>
  </si>
  <si>
    <t>Portfolio 21</t>
  </si>
  <si>
    <t>Portfolio 22</t>
  </si>
  <si>
    <t>Portfolio 23</t>
  </si>
  <si>
    <t>Portfolio 24</t>
  </si>
  <si>
    <t>Portfolio 25</t>
  </si>
  <si>
    <t>Portfolio 26</t>
  </si>
  <si>
    <t>Portfolio 27</t>
  </si>
  <si>
    <t>Portfolio 28</t>
  </si>
  <si>
    <t>Portfolio 29</t>
  </si>
  <si>
    <t>Portfolio 30</t>
  </si>
  <si>
    <t>Portefeuille 6</t>
  </si>
  <si>
    <t>Portefeuille 7</t>
  </si>
  <si>
    <t>Portefeuille 8</t>
  </si>
  <si>
    <t>Portefeuille 9</t>
  </si>
  <si>
    <t>Portefeuille 10</t>
  </si>
  <si>
    <t>Portefeuille 11</t>
  </si>
  <si>
    <t>Portefeuille 12</t>
  </si>
  <si>
    <t>Portefeuille 13</t>
  </si>
  <si>
    <t>Portefeuille 14</t>
  </si>
  <si>
    <t>Portefeuille 15</t>
  </si>
  <si>
    <t>Portefeuille 16</t>
  </si>
  <si>
    <t>Portefeuille 17</t>
  </si>
  <si>
    <t>Portefeuille 18</t>
  </si>
  <si>
    <t>Portefeuille 19</t>
  </si>
  <si>
    <t>Portefeuille 20</t>
  </si>
  <si>
    <t>Portefeuille 21</t>
  </si>
  <si>
    <t>Portefeuille 22</t>
  </si>
  <si>
    <t>Portefeuille 23</t>
  </si>
  <si>
    <t>Portefeuille 24</t>
  </si>
  <si>
    <t>Portefeuille 25</t>
  </si>
  <si>
    <t>Portefeuille 26</t>
  </si>
  <si>
    <t>Portefeuille 27</t>
  </si>
  <si>
    <t>Portefeuille 28</t>
  </si>
  <si>
    <t>Portefeuille 29</t>
  </si>
  <si>
    <t>Portefeuille 30</t>
  </si>
  <si>
    <t>Time (year)</t>
  </si>
  <si>
    <t>20+</t>
  </si>
  <si>
    <t>Ajustement au titre du risque - Méthode du coût du capital</t>
  </si>
  <si>
    <t>Liabilities for Incurred Claims</t>
  </si>
  <si>
    <t>Actuarial Lines of Business</t>
  </si>
  <si>
    <t>a</t>
  </si>
  <si>
    <t>b</t>
  </si>
  <si>
    <t>c = a - b</t>
  </si>
  <si>
    <t>Development*</t>
  </si>
  <si>
    <t>d</t>
  </si>
  <si>
    <t>Sinistres ultimes non actualisés à la fin de l'exercice précédent</t>
  </si>
  <si>
    <t>Développement*</t>
  </si>
  <si>
    <t>Sinistres ultimes non actualisés des années précédentes vus à la fin de l'exercice courant</t>
  </si>
  <si>
    <t>Passif au titre des sinistres survenus</t>
  </si>
  <si>
    <t>6.13.4 Développement du passif au titre des sinistres survenus de l'exercice précédent</t>
  </si>
  <si>
    <t>6.13.4 Development of Prior-Year Liabilities for Incurred Claims</t>
  </si>
  <si>
    <t>Composition</t>
  </si>
  <si>
    <t>Groupe 1</t>
  </si>
  <si>
    <t>Groupe 2</t>
  </si>
  <si>
    <t>Groupe 3</t>
  </si>
  <si>
    <t>Groupe 4</t>
  </si>
  <si>
    <t>Group 1</t>
  </si>
  <si>
    <t>Group 2</t>
  </si>
  <si>
    <t>Group 3</t>
  </si>
  <si>
    <t>Group 4</t>
  </si>
  <si>
    <t>Tableau 8.1 - Pour les contrats d'assurance émis</t>
  </si>
  <si>
    <r>
      <t>Effect of movements in exchange rates
Line</t>
    </r>
    <r>
      <rPr>
        <sz val="11"/>
        <rFont val="Arial"/>
        <family val="2"/>
      </rPr>
      <t xml:space="preserve"> 430</t>
    </r>
  </si>
  <si>
    <r>
      <t xml:space="preserve">Effect of movements in exchange rates
Line </t>
    </r>
    <r>
      <rPr>
        <sz val="11"/>
        <rFont val="Arial"/>
        <family val="2"/>
      </rPr>
      <t>430</t>
    </r>
  </si>
  <si>
    <t>* Pour les informations qui ne sont pas suivies par portefeuille, vous pouvez compléter seulement la ligne TOTAL.</t>
  </si>
  <si>
    <t>* For information that is not tracked by portfolio, you can complete only the TOTAL line.</t>
  </si>
  <si>
    <t>Table 8.2 - For Reinsurance Contracts Held</t>
  </si>
  <si>
    <t xml:space="preserve">6.16 Liability Roll Forward </t>
  </si>
  <si>
    <t>6.16 Conciliation des passifs</t>
  </si>
  <si>
    <t>Tableau 8.2 - Pour les contrats de réassurance détenus</t>
  </si>
  <si>
    <t>Effects of changes in non-performance risk of reinsurers
Line 160</t>
  </si>
  <si>
    <t>Effet de l'évolution du risque d'inexécution de la part des réassureurs
Line 160</t>
  </si>
  <si>
    <t>Table 9</t>
  </si>
  <si>
    <t>IFRS Standard</t>
  </si>
  <si>
    <t>Liabilities</t>
  </si>
  <si>
    <t>IFRS 9</t>
  </si>
  <si>
    <t>IFRS 15</t>
  </si>
  <si>
    <t>Other  - please specify</t>
  </si>
  <si>
    <t>Normes IFRS</t>
  </si>
  <si>
    <t>Tableau 5.1 pour le PSS - Brut</t>
  </si>
  <si>
    <t>Table 5.1 for LIC - Gross</t>
  </si>
  <si>
    <t>Tableau 5.2 pour le PSS - Net ou Cédé</t>
  </si>
  <si>
    <t>Table 5.2 for LIC - Net or Ceded</t>
  </si>
  <si>
    <t>Tableau 5.3 pour le PCR évalué sous la MGE et les contrats déficitaires évalués sous la MRP - Brut</t>
  </si>
  <si>
    <t>Tableau 5.4 pour le PCR évalué sous la MGE et les contrats déficitaires évalués sous la MRP - Net ou Cédé</t>
  </si>
  <si>
    <t xml:space="preserve">Tableau 5.2 pour le PSS - Net </t>
  </si>
  <si>
    <t>Tableau 5.2 pour le PSS - Cédé</t>
  </si>
  <si>
    <t xml:space="preserve">Table 5.2 for LIC - Net </t>
  </si>
  <si>
    <t>Table 5.2 for LIC - Ceded</t>
  </si>
  <si>
    <t>Veuillez sélectionner Net ou Cédé</t>
  </si>
  <si>
    <t>Please select Net or Ceded</t>
  </si>
  <si>
    <t>Tableau 5.4 pour le PCR évalué sous la MGE et les contrats déficitaires évalués sous la MRP - Net</t>
  </si>
  <si>
    <t>Tableau 5.4 pour le PCR évalué sous la MGE et les contrats déficitaires évalués sous la MRP - Cédé</t>
  </si>
  <si>
    <t xml:space="preserve">Table 5.4 for LRC under GMM including onerous groups under PAA - Net </t>
  </si>
  <si>
    <t>Table 5.4 for LRC under GMM including onerous groups under PAA - Ceded</t>
  </si>
  <si>
    <t>6.14 Passif au titre de la couverture restante</t>
  </si>
  <si>
    <t>6.14 Liability for Remaining Coverage</t>
  </si>
  <si>
    <t>Table 5.3 for LRC under GMA including onerous groups under PAA - Gross</t>
  </si>
  <si>
    <t>Table 5.4 for LRC under GMA including onerous groups under PAA - Net or Ceded</t>
  </si>
  <si>
    <t>Reconciliation*</t>
  </si>
  <si>
    <t>03</t>
  </si>
  <si>
    <t>Ultimate Undiscounted Estimates for Prior Periods 
at Current Year End</t>
  </si>
  <si>
    <t>Ultimate Undiscounted Estimates at Prior Year End</t>
  </si>
  <si>
    <t>Explication (si écart significatif)</t>
  </si>
  <si>
    <t>6.5.3.1 Contrats de réassurance détenus</t>
  </si>
  <si>
    <t>Année</t>
  </si>
  <si>
    <t>Ultimate Undiscounted Loss Ratio for Prior Periods at Current Year End</t>
  </si>
  <si>
    <t>Ultimate Undiscounted Loss Ratio at Prior Year End</t>
  </si>
  <si>
    <t>Taux de sinistres ultime non actualisé des années précédentes vus à la fin de l'exercice courant</t>
  </si>
  <si>
    <t>Taux de sinistres ultime non actualisé à la fin de l'exercice précédent</t>
  </si>
  <si>
    <t>En %</t>
  </si>
  <si>
    <t>* Un développement négatif du taux de sinistres ultime non actualisé est favorable, alors qu'un développement positif du taux de sinistres ultime non actualisé est défavorable.</t>
  </si>
  <si>
    <t>* Un développement négatif des sinistres ultimes non actualisés est favorable, alors qu'un développement positif des sinistres ultimes non actualisés est défavorable.</t>
  </si>
  <si>
    <t xml:space="preserve">       </t>
  </si>
  <si>
    <t>Tableau 6.5 - Brut</t>
  </si>
  <si>
    <t>Table 6.5 - Gross</t>
  </si>
  <si>
    <t>Table 6.6 - Net</t>
  </si>
  <si>
    <t>Tableau 6.6 - Net</t>
  </si>
  <si>
    <t>IFRS15</t>
  </si>
  <si>
    <t>Autre - veuillez spécifier</t>
  </si>
  <si>
    <t>Taux du coût du capital
(%)</t>
  </si>
  <si>
    <t>Taux d'actualisation
(%)</t>
  </si>
  <si>
    <t>Cost of Capital Rate
(%)</t>
  </si>
  <si>
    <t>Discount Rate
(%)</t>
  </si>
  <si>
    <t>Taux sans risque de la courbe de référence 
(%)</t>
  </si>
  <si>
    <t>Table 8.1 - For Insurance Contracts Issued</t>
  </si>
  <si>
    <r>
      <t>* La ligne "</t>
    </r>
    <r>
      <rPr>
        <i/>
        <sz val="11"/>
        <color theme="1"/>
        <rFont val="Arial"/>
        <family val="2"/>
      </rPr>
      <t>Réconciliation"</t>
    </r>
    <r>
      <rPr>
        <sz val="11"/>
        <color theme="1"/>
        <rFont val="Arial"/>
        <family val="2"/>
      </rPr>
      <t xml:space="preserve"> doit inclure les montants qui sont inclus dans le PSS, mais non inclus dans les catégories actuarielles, le cas échéant (par exemple, les comptes à payer).</t>
    </r>
  </si>
  <si>
    <t>Catégorie 11</t>
  </si>
  <si>
    <t>Catégorie 12</t>
  </si>
  <si>
    <t>Catégorie 13</t>
  </si>
  <si>
    <t>Catégorie 14</t>
  </si>
  <si>
    <t>Catégorie 15</t>
  </si>
  <si>
    <t>Catégorie 16</t>
  </si>
  <si>
    <t>Catégorie 17</t>
  </si>
  <si>
    <t>Catégorie 18</t>
  </si>
  <si>
    <t>Catégorie 19</t>
  </si>
  <si>
    <t>Catégorie 20</t>
  </si>
  <si>
    <t>Catégorie 21</t>
  </si>
  <si>
    <t>Catégorie 22</t>
  </si>
  <si>
    <t>Catégorie 23</t>
  </si>
  <si>
    <t>Catégorie 24</t>
  </si>
  <si>
    <t>Catégorie 25</t>
  </si>
  <si>
    <t>Catégorie 26</t>
  </si>
  <si>
    <t>Catégorie 27</t>
  </si>
  <si>
    <t>Catégorie 28</t>
  </si>
  <si>
    <t>Catégorie 29</t>
  </si>
  <si>
    <t>Catégorie 30</t>
  </si>
  <si>
    <t>Line 11</t>
  </si>
  <si>
    <t>Line 12</t>
  </si>
  <si>
    <t>Line 13</t>
  </si>
  <si>
    <t>Line 14</t>
  </si>
  <si>
    <t>Line 15</t>
  </si>
  <si>
    <t>Line 16</t>
  </si>
  <si>
    <t>Line 17</t>
  </si>
  <si>
    <t>Line 18</t>
  </si>
  <si>
    <t>Line 19</t>
  </si>
  <si>
    <t>Line 20</t>
  </si>
  <si>
    <t>Line 21</t>
  </si>
  <si>
    <t>Line 22</t>
  </si>
  <si>
    <t>Line 23</t>
  </si>
  <si>
    <t>Line 24</t>
  </si>
  <si>
    <t>Line 25</t>
  </si>
  <si>
    <t>Line 26</t>
  </si>
  <si>
    <t>Line 27</t>
  </si>
  <si>
    <t>Line 28</t>
  </si>
  <si>
    <t>Line 29</t>
  </si>
  <si>
    <t>Line 30</t>
  </si>
  <si>
    <t>Line 31</t>
  </si>
  <si>
    <t>Catégorie 31</t>
  </si>
  <si>
    <t>Catégorie 32</t>
  </si>
  <si>
    <t>Catégorie 33</t>
  </si>
  <si>
    <t>Catégorie 34</t>
  </si>
  <si>
    <t>Catégorie 35</t>
  </si>
  <si>
    <t>Catégorie 36</t>
  </si>
  <si>
    <t>Catégorie 37</t>
  </si>
  <si>
    <t>Catégorie 38</t>
  </si>
  <si>
    <t>Catégorie 39</t>
  </si>
  <si>
    <t>Catégorie 40</t>
  </si>
  <si>
    <t>Catégorie 41</t>
  </si>
  <si>
    <t>Catégorie 42</t>
  </si>
  <si>
    <t>Catégorie 43</t>
  </si>
  <si>
    <t>Catégorie 44</t>
  </si>
  <si>
    <t>Catégorie 45</t>
  </si>
  <si>
    <t>Catégorie 46</t>
  </si>
  <si>
    <t>Catégorie 47</t>
  </si>
  <si>
    <t>Catégorie 48</t>
  </si>
  <si>
    <t>Catégorie 49</t>
  </si>
  <si>
    <t>Catégorie 50</t>
  </si>
  <si>
    <t>Catégorie 51</t>
  </si>
  <si>
    <t>Catégorie 52</t>
  </si>
  <si>
    <t>Catégorie 53</t>
  </si>
  <si>
    <t>Catégorie 54</t>
  </si>
  <si>
    <t>Catégorie 55</t>
  </si>
  <si>
    <t>Catégorie 56</t>
  </si>
  <si>
    <t>Catégorie 57</t>
  </si>
  <si>
    <t>Catégorie 58</t>
  </si>
  <si>
    <t>Catégorie 59</t>
  </si>
  <si>
    <t>Catégorie 60</t>
  </si>
  <si>
    <t>Catégorie 61</t>
  </si>
  <si>
    <t>Catégorie 62</t>
  </si>
  <si>
    <t>Catégorie 63</t>
  </si>
  <si>
    <t>Catégorie 64</t>
  </si>
  <si>
    <t>Catégorie 65</t>
  </si>
  <si>
    <t>Catégorie 66</t>
  </si>
  <si>
    <t>Catégorie 67</t>
  </si>
  <si>
    <t>Catégorie 68</t>
  </si>
  <si>
    <t>Catégorie 69</t>
  </si>
  <si>
    <t>Catégorie 70</t>
  </si>
  <si>
    <t>Catégorie 71</t>
  </si>
  <si>
    <t>Catégorie 72</t>
  </si>
  <si>
    <t>Catégorie 73</t>
  </si>
  <si>
    <t>Catégorie 74</t>
  </si>
  <si>
    <t>Catégorie 75</t>
  </si>
  <si>
    <t>Catégorie 76</t>
  </si>
  <si>
    <t>Catégorie 77</t>
  </si>
  <si>
    <t>Catégorie 78</t>
  </si>
  <si>
    <t>Catégorie 79</t>
  </si>
  <si>
    <t>Catégorie 80</t>
  </si>
  <si>
    <t>Catégorie 81</t>
  </si>
  <si>
    <t>Catégorie 82</t>
  </si>
  <si>
    <t>Catégorie 83</t>
  </si>
  <si>
    <t>Catégorie 84</t>
  </si>
  <si>
    <t>Catégorie 85</t>
  </si>
  <si>
    <t>Catégorie 86</t>
  </si>
  <si>
    <t>Catégorie 87</t>
  </si>
  <si>
    <t>Catégorie 88</t>
  </si>
  <si>
    <t>Catégorie 89</t>
  </si>
  <si>
    <t>Catégorie 90</t>
  </si>
  <si>
    <t>Catégorie 91</t>
  </si>
  <si>
    <t>Catégorie 92</t>
  </si>
  <si>
    <t>Catégorie 93</t>
  </si>
  <si>
    <t>Catégorie 94</t>
  </si>
  <si>
    <t>Catégorie 95</t>
  </si>
  <si>
    <t>Catégorie 96</t>
  </si>
  <si>
    <t>Catégorie 97</t>
  </si>
  <si>
    <t>Catégorie 98</t>
  </si>
  <si>
    <t>Catégorie 99</t>
  </si>
  <si>
    <t>Catégorie 100</t>
  </si>
  <si>
    <t>Line 32</t>
  </si>
  <si>
    <t>Line 33</t>
  </si>
  <si>
    <t>Line 34</t>
  </si>
  <si>
    <t>Line 35</t>
  </si>
  <si>
    <t>Line 36</t>
  </si>
  <si>
    <t>Line 37</t>
  </si>
  <si>
    <t>Line 38</t>
  </si>
  <si>
    <t>Line 39</t>
  </si>
  <si>
    <t>Line 40</t>
  </si>
  <si>
    <t>Line 41</t>
  </si>
  <si>
    <t>Line 42</t>
  </si>
  <si>
    <t>Line 43</t>
  </si>
  <si>
    <t>Line 44</t>
  </si>
  <si>
    <t>Line 45</t>
  </si>
  <si>
    <t>Line 46</t>
  </si>
  <si>
    <t>Line 47</t>
  </si>
  <si>
    <t>Line 48</t>
  </si>
  <si>
    <t>Line 49</t>
  </si>
  <si>
    <t>Line 50</t>
  </si>
  <si>
    <t>Line 51</t>
  </si>
  <si>
    <t>Line 52</t>
  </si>
  <si>
    <t>Line 53</t>
  </si>
  <si>
    <t>Line 54</t>
  </si>
  <si>
    <t>Line 55</t>
  </si>
  <si>
    <t>Line 56</t>
  </si>
  <si>
    <t>Line 57</t>
  </si>
  <si>
    <t>Line 58</t>
  </si>
  <si>
    <t>Line 59</t>
  </si>
  <si>
    <t>Line 60</t>
  </si>
  <si>
    <t>Line 61</t>
  </si>
  <si>
    <t>Line 62</t>
  </si>
  <si>
    <t>Line 63</t>
  </si>
  <si>
    <t>Line 64</t>
  </si>
  <si>
    <t>Line 65</t>
  </si>
  <si>
    <t>Line 66</t>
  </si>
  <si>
    <t>Line 67</t>
  </si>
  <si>
    <t>Line 68</t>
  </si>
  <si>
    <t>Line 69</t>
  </si>
  <si>
    <t>Line 70</t>
  </si>
  <si>
    <t>Line 71</t>
  </si>
  <si>
    <t>Line 72</t>
  </si>
  <si>
    <t>Line 73</t>
  </si>
  <si>
    <t>Line 74</t>
  </si>
  <si>
    <t>Line 75</t>
  </si>
  <si>
    <t>Line 76</t>
  </si>
  <si>
    <t>Line 77</t>
  </si>
  <si>
    <t>Line 78</t>
  </si>
  <si>
    <t>Line 79</t>
  </si>
  <si>
    <t>Line 80</t>
  </si>
  <si>
    <t>Line 81</t>
  </si>
  <si>
    <t>Line 82</t>
  </si>
  <si>
    <t>Line 83</t>
  </si>
  <si>
    <t>Line 84</t>
  </si>
  <si>
    <t>Line 85</t>
  </si>
  <si>
    <t>Line 86</t>
  </si>
  <si>
    <t>Line 87</t>
  </si>
  <si>
    <t>Line 88</t>
  </si>
  <si>
    <t>Line 89</t>
  </si>
  <si>
    <t>Line 90</t>
  </si>
  <si>
    <t>Line 91</t>
  </si>
  <si>
    <t>Line 92</t>
  </si>
  <si>
    <t>Line 93</t>
  </si>
  <si>
    <t>Line 94</t>
  </si>
  <si>
    <t>Line 95</t>
  </si>
  <si>
    <t>Line 96</t>
  </si>
  <si>
    <t>Line 97</t>
  </si>
  <si>
    <t>Line 98</t>
  </si>
  <si>
    <t>Line 99</t>
  </si>
  <si>
    <t>Line 100</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</si>
  <si>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</si>
  <si>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</si>
  <si>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</si>
  <si>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</si>
  <si>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</si>
  <si>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</si>
  <si>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</si>
  <si>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</si>
  <si>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</si>
  <si>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</si>
  <si>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</si>
  <si>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</si>
  <si>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</si>
  <si>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</si>
  <si>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</si>
  <si>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</si>
  <si>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</si>
  <si>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</si>
  <si>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</si>
  <si>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</si>
  <si>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</si>
  <si>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</si>
  <si>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</si>
  <si>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</si>
  <si>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</si>
  <si>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</si>
  <si>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</si>
  <si>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</si>
  <si>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</si>
  <si>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</si>
  <si>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</si>
  <si>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</si>
  <si>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</si>
  <si>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</si>
  <si>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</si>
  <si>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</si>
  <si>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</si>
  <si>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</si>
  <si>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</si>
  <si>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</si>
  <si>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</si>
  <si>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</si>
  <si>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</si>
  <si>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</si>
  <si>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</si>
  <si>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</si>
  <si>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</si>
  <si>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</si>
  <si>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</si>
  <si>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</si>
  <si>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</si>
  <si>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</si>
  <si>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</si>
  <si>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</si>
  <si>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</si>
  <si>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</si>
  <si>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</si>
  <si>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</si>
  <si>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</si>
  <si>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</si>
  <si>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</si>
  <si>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</si>
  <si>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</si>
  <si>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</si>
  <si>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</si>
  <si>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</si>
  <si>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</si>
  <si>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100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</si>
  <si>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</si>
  <si>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</si>
  <si>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</si>
  <si>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</si>
  <si>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</si>
  <si>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</si>
  <si>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</si>
  <si>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</si>
  <si>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</si>
  <si>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</si>
  <si>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</si>
  <si>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</si>
  <si>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</si>
  <si>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</si>
  <si>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</si>
  <si>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</si>
  <si>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</si>
  <si>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</si>
  <si>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</si>
  <si>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</si>
  <si>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</si>
  <si>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</si>
  <si>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</si>
  <si>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</si>
  <si>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</si>
  <si>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</si>
  <si>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</si>
  <si>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</si>
  <si>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</si>
  <si>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299</t>
  </si>
  <si>
    <t>199</t>
  </si>
  <si>
    <t>200</t>
  </si>
  <si>
    <t>00</t>
  </si>
  <si>
    <t>Date de fin d'exercice :</t>
  </si>
  <si>
    <t>Insurer's name:</t>
  </si>
  <si>
    <t>Period ending date:</t>
  </si>
  <si>
    <t>5- The amounts required in the Excel file must be entered in thousands of dollars.</t>
  </si>
  <si>
    <t>6.5.3.1 Reinsurance Contracts Held</t>
  </si>
  <si>
    <t>(The actuary must use the same format as this table. The amounts, numbers and percentages shown are only  examples and are provided to illustrate the level of detail required)</t>
  </si>
  <si>
    <t>Type of treaty</t>
  </si>
  <si>
    <t>Commission and/or Rate</t>
  </si>
  <si>
    <t>(in $000s)</t>
  </si>
  <si>
    <t>Contracts that have no significant possibility of becoming onerous subsequently</t>
  </si>
  <si>
    <t xml:space="preserve">Favorable / (Adverse) Development
</t>
  </si>
  <si>
    <t>Favorable / (Adverse) Development
(%)</t>
  </si>
  <si>
    <t>** The net development for all lines of business combined must be reconcilied to the amount shown on page 93.36, line 599, column 29 of the Annual Return, except where the basis of presentation is by report year ending on a different date than the Annual Return or by policy year.</t>
  </si>
  <si>
    <r>
      <t>* The "</t>
    </r>
    <r>
      <rPr>
        <i/>
        <sz val="11"/>
        <color theme="1"/>
        <rFont val="Arial"/>
        <family val="2"/>
      </rPr>
      <t>Reconciliation"</t>
    </r>
    <r>
      <rPr>
        <sz val="11"/>
        <color theme="1"/>
        <rFont val="Arial"/>
        <family val="2"/>
      </rPr>
      <t xml:space="preserve"> line must include amounts that are included in the LIC but not included in the actuarial lines of business, if applicable (for example, accounts payable).</t>
    </r>
  </si>
  <si>
    <t>* A negative development of the ultimate undiscounted loss ratio is favourable, and a positive development of the ultimate undiscounted loss ratio is adverse.</t>
  </si>
  <si>
    <t>* A negative development of the ultimate undiscounted loss ratio is favorable, and a positive development of the ultimate undiscounted loss ratio is adverse.</t>
  </si>
  <si>
    <r>
      <t>Discounte</t>
    </r>
    <r>
      <rPr>
        <b/>
        <sz val="11"/>
        <rFont val="Arial"/>
        <family val="2"/>
      </rPr>
      <t>d Liabilities for Incurred Claims at</t>
    </r>
    <r>
      <rPr>
        <b/>
        <sz val="11"/>
        <color theme="1"/>
        <rFont val="Arial"/>
        <family val="2"/>
      </rPr>
      <t xml:space="preserve">
Prior Year End</t>
    </r>
  </si>
  <si>
    <t>* A negative development of the ultimate undiscounted estimates is favourable, and a positive development of the ultimate undiscounted estimates is adverse.</t>
  </si>
  <si>
    <t>** Le développement total au net pour l'ensemble des catégories d'assurance doit se reconcilier avec le montant présenté à la page 93.36, ligne 599, colonne 29 de l'état annuel, à l'exception des cas où la base de présentation est soit par année de déclaration se terminant à une date différente de la date de l'état annuel ou par année de police.</t>
  </si>
  <si>
    <t>Excluding Loss-Recovery Component
(1)</t>
  </si>
  <si>
    <t>Loss-Recovery Component
(2)</t>
  </si>
  <si>
    <t>c</t>
  </si>
  <si>
    <t>e = a - b + c - d</t>
  </si>
  <si>
    <t>f = e / a</t>
  </si>
  <si>
    <t>Colonne e : Un développement positif du PSS actualisé de l'exercice précédent est favorable, alors qu'un développement négatif du PSS actualisé de l'exercice précédent est défavorable.</t>
  </si>
  <si>
    <t>Column e : A positive development of prior year discounted LIC is favorable, and a negative development of prior year discounted LIC is adverse.</t>
  </si>
  <si>
    <r>
      <t>* The "</t>
    </r>
    <r>
      <rPr>
        <i/>
        <sz val="11"/>
        <color theme="1"/>
        <rFont val="Arial"/>
        <family val="2"/>
      </rPr>
      <t>Reconciliation"</t>
    </r>
    <r>
      <rPr>
        <sz val="11"/>
        <color theme="1"/>
        <rFont val="Arial"/>
        <family val="2"/>
      </rPr>
      <t xml:space="preserve"> line must include the amounts that are included in the LIC but not included in the actuarial lines of business, if applicable (for example, accounts payable).</t>
    </r>
  </si>
  <si>
    <t>Exemple d'un résumé du programme de réassurance</t>
  </si>
  <si>
    <t>Example of a Summary of the Reinsurance Program</t>
  </si>
  <si>
    <t>4- The Summary of the Reinsurance Program (Table 10) can be presented in the AAR in PDF rather than in the Excel file.</t>
  </si>
  <si>
    <t>4- Le résumé du programme de réassurance (Tableau 10) peut être présenté dans le rapport en PDF plutôt que dans le fichier Excel.</t>
  </si>
  <si>
    <t>Cession and/or Retention and Limit</t>
  </si>
  <si>
    <t>Autorité des marchés financiers</t>
  </si>
  <si>
    <t>1- Please name this file as follows before sending it to the Autorité des marchés financiers: «410» and the extension (.xls or.xlsx). Do not add any descriptive text.</t>
  </si>
  <si>
    <t>Montants payés durant l'exercice courant</t>
  </si>
  <si>
    <t>Revenus d'investissement durant l'exercice courant</t>
  </si>
  <si>
    <t>Passif actualisé au titre des sinistres survenus - 
À la fin de l'exercice courant</t>
  </si>
  <si>
    <t>Amounts Paid During Current Year</t>
  </si>
  <si>
    <t>Investment Income During Current Year</t>
  </si>
  <si>
    <t>Discounted Liabilities for Incurred Claims at 
Current Year End</t>
  </si>
  <si>
    <t>6.12 Ajustement au titre du risque non financier</t>
  </si>
  <si>
    <t>6.12 Risk Adjustment for Non-Financial Risk</t>
  </si>
  <si>
    <t>6.12 Risk Adjustment fo Non-Financial Risk</t>
  </si>
  <si>
    <t>Montant de capital projeté</t>
  </si>
  <si>
    <t>Projected Capital Amount</t>
  </si>
  <si>
    <t>Risk Adjustment - Cost of Capital Method</t>
  </si>
  <si>
    <t>Risk adjustment - Cost of Capital Method</t>
  </si>
  <si>
    <t>TOTAL</t>
  </si>
  <si>
    <t>3- The tables must be completed on a non-consolidated basis.</t>
  </si>
  <si>
    <t>3- Les tableaux doivent être complétés sur une base non consolidée.</t>
  </si>
  <si>
    <t>*This table must be completed for each of the years up to the last year of the insurer's projected cash flows.</t>
  </si>
  <si>
    <t>Liquidity Category 3</t>
  </si>
  <si>
    <t>Liquidity Category 4</t>
  </si>
  <si>
    <t>Liquidity Category 5</t>
  </si>
  <si>
    <t>Catégorie de liquidité 3</t>
  </si>
  <si>
    <t>Catégorie de liquidité 4</t>
  </si>
  <si>
    <t>Catégorie de liquidité 5</t>
  </si>
  <si>
    <t>6.11 Courbe de taux d'actualisation</t>
  </si>
  <si>
    <t>6.11 Discount Curve</t>
  </si>
  <si>
    <t>Confidence Level Base :</t>
  </si>
  <si>
    <t>Confidence Level of risk adjustments at the entity-level :</t>
  </si>
  <si>
    <t>Gross</t>
  </si>
  <si>
    <t>Net</t>
  </si>
  <si>
    <t>Ceded</t>
  </si>
  <si>
    <t>Brute</t>
  </si>
  <si>
    <t>Nette</t>
  </si>
  <si>
    <t>Cédée</t>
  </si>
  <si>
    <t>Tableau 4.1 - Brut</t>
  </si>
  <si>
    <t>Table 4.1 - Gross</t>
  </si>
  <si>
    <t>LIC Risk Adjustment Amount</t>
  </si>
  <si>
    <t>LRC Risk Adjustment Amount (GMA)</t>
  </si>
  <si>
    <t>LRC Risk Adjustment Amount (PAA, if onerous)</t>
  </si>
  <si>
    <t>Montant de l'ajustement au titre du risque du PSS</t>
  </si>
  <si>
    <t>Montant de l'ajustement au titre du risque du PCR (MGE)</t>
  </si>
  <si>
    <t>Montant de l'ajustement au titre du risque du PCR (MRP, si déficitaires)</t>
  </si>
  <si>
    <t>Tableau 4.2  - Net ou Cédé</t>
  </si>
  <si>
    <t>Table 4.2 - Net or Ceded</t>
  </si>
  <si>
    <t>Tableau 4.2 - Net</t>
  </si>
  <si>
    <t>Tableau 4.2 - Cédé</t>
  </si>
  <si>
    <t>Table 4.2 - Net</t>
  </si>
  <si>
    <t>Table 4.2 - Ceded</t>
  </si>
  <si>
    <t>Tableau 6.1 - Brut</t>
  </si>
  <si>
    <t>Sur base d'année d'accident</t>
  </si>
  <si>
    <t>Table 6.1 - Gross</t>
  </si>
  <si>
    <t>Accident Year Basis</t>
  </si>
  <si>
    <t>Table 6.2 - Gross</t>
  </si>
  <si>
    <t>Underwriting/Policy Year Basis</t>
  </si>
  <si>
    <t>Tableau 6.2 - Brut</t>
  </si>
  <si>
    <t>Sur base d'année de souscription ou de police</t>
  </si>
  <si>
    <t>Table 6.3 - Net</t>
  </si>
  <si>
    <t>Tableau 6.3 - Net</t>
  </si>
  <si>
    <t>Tableau 6.4 - Net</t>
  </si>
  <si>
    <t>Table 6.4 - Net</t>
  </si>
  <si>
    <t>In %</t>
  </si>
  <si>
    <t>PAA or GMA?</t>
  </si>
  <si>
    <t>MRP ou MGE?</t>
  </si>
  <si>
    <t>Investment components
Line 310</t>
  </si>
  <si>
    <t>Composants investissements
Ligne 310</t>
  </si>
  <si>
    <t>Investment components
Line 120</t>
  </si>
  <si>
    <t>Liabilities for Investment, Service or Other Contracts</t>
  </si>
  <si>
    <t>IFRS 9, IFRS 15 ou Autre?</t>
  </si>
  <si>
    <t>IFRS9, IFRS15 or Other?</t>
  </si>
  <si>
    <t>Descriptions des contrats</t>
  </si>
  <si>
    <t>Passifs</t>
  </si>
  <si>
    <t>Descriptions of the Contracts</t>
  </si>
  <si>
    <t>Composants investissements
Ligne 120</t>
  </si>
  <si>
    <t xml:space="preserve">6.17 Liabilities for Investment and Service Contracts </t>
  </si>
  <si>
    <t>Passif des contrats d'investissement, de service ou autres</t>
  </si>
  <si>
    <t>Technique used for setting the LIC Risk Adjustment</t>
  </si>
  <si>
    <t>Technique used for setting the LRC Risk Adjustment</t>
  </si>
  <si>
    <t>Technique utilisée pour déterminer l'ajustement au titre du risque du PSS</t>
  </si>
  <si>
    <t>Technique utilisée pour déterminer l'ajustement au titre du risque du PCR</t>
  </si>
  <si>
    <t>Tableau 7.1 - For Insurance Contracts Issued</t>
  </si>
  <si>
    <t>Table 7.1 - Pour les contrats d'assurance émis</t>
  </si>
  <si>
    <t>Tableau 7.2 - For Reinsurance Contracts Held</t>
  </si>
  <si>
    <t>Table 7.2 - Pour les contrats de réassurance détenus</t>
  </si>
  <si>
    <t>* To be completed only for the bottom-up (or hybrid) approach.</t>
  </si>
  <si>
    <t>** La catégorie de liquidité 1 est la catégorie la plus liquide avec la prime d'illiquidité la plus faible, et ainsi de suite.</t>
  </si>
  <si>
    <t>** Liquidity Category 1 is the most liquid category with the lowest illiquidity premium, and so on.</t>
  </si>
  <si>
    <t>* À compléter seulement si l'approche ascendante (ou hybride) est utilisée.</t>
  </si>
  <si>
    <t>Illiquidity premium for the liquid category (%)</t>
  </si>
  <si>
    <t>Illiquidity premium for the illiquid category (%)</t>
  </si>
  <si>
    <t>Prime d'illiquidité de la catégorie liquide 
(%)</t>
  </si>
  <si>
    <t>Prime d'illiquidité de la catégorie illiquide 
(%)</t>
  </si>
  <si>
    <t>Specify reason, if material</t>
  </si>
  <si>
    <t>Tableau 9</t>
  </si>
  <si>
    <t>6- Veuillez ne pas insérer ou supprimer de lignes/colonnes aux tableaux, à l'exception des Tableaux 1, 7.1 et 7.2 pour lesquels des lignes peuvent être ajoutées si nécessaire. Veuillez compléter les tableaux en utilisant les lignes nécessaires et laisser vide les lignes supplémentaires, sans les supprimer. De plus, ne pas modifier le nom des onglets.</t>
  </si>
  <si>
    <t>6- Do not insert or delete rows/columns from tables, except for tables 1, 7.1 and 7.2 where rows can be added if necessary. Complete the tables using the necessary rows and leave the additionnal rows empty, without deleting them. Also, do not change the name of the tabs.</t>
  </si>
  <si>
    <t>300</t>
  </si>
  <si>
    <t>* Certaines catégories actuarielles peuvent se retrouver dans plus d’un portefeuille. Il ne s’agit pas nécessairement d’une correspondance un pour un.</t>
  </si>
  <si>
    <t>* Some actuarial lines of business may be found in more than one portfolio. The correspondence is not necessarily one to one.</t>
  </si>
  <si>
    <t>Base du niveau de confiance :</t>
  </si>
  <si>
    <t>6.17 Passif au titre des contrats d'investissement et de service</t>
  </si>
  <si>
    <t>Rapport sur le passif - Instructions afin de compléter le fichier Excel</t>
  </si>
  <si>
    <t>Report on Liabilities - Instructions to Complete the Excel File</t>
  </si>
  <si>
    <t>Niveau de confiance de l'ajustement au titre du risque à l'échelle de l'entité :</t>
  </si>
  <si>
    <t>2- Veuillez noter que le titre de chacun des tableaux réfère à la section appropriée du Guide de l'actuaire concernant le rapport sur le passif des assureurs de dommages.</t>
  </si>
  <si>
    <t>2- Note that the title of each table refers to the appropriate section of the Actuary’s Guide Regarding the Liability Report for P&amp;C Insurers.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</si>
</sst>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_);[Red]\(#,##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0%"/>
  </numFmts>
  <fonts count="19" x14ac:knownFonts="1">
    <font>
      <sz val="11"/>
      <color theme="1"/>
      <name val="Calibri"/>
      <family val="2"/>
      <scheme val="minor"/>
    </font>
    <font>
      <sz val="10"/>
      <color theme="1"/>
      <name val="Arial"/>
      <family val="2"/>
    </font>
    <font>
      <sz val="10"/>
      <name val="Arial"/>
      <family val="2"/>
    </font>
    <font>
      <b/>
      <sz val="11"/>
      <color theme="1"/>
      <name val="Arial"/>
      <family val="2"/>
    </font>
    <font>
      <sz val="11"/>
      <color theme="1"/>
      <name val="Arial"/>
      <family val="2"/>
    </font>
    <font>
      <vertAlign val="superscript"/>
      <sz val="11"/>
      <color indexed="8"/>
      <name val="Arial"/>
      <family val="2"/>
    </font>
    <font>
      <sz val="11"/>
      <color indexed="8"/>
      <name val="Arial"/>
      <family val="2"/>
    </font>
    <font>
      <b/>
      <sz val="11"/>
      <color theme="0"/>
      <name val="Arial"/>
      <family val="2"/>
    </font>
    <font>
      <b/>
      <sz val="11"/>
      <color rgb="FF000000"/>
      <name val="Arial"/>
      <family val="2"/>
    </font>
    <font>
      <b/>
      <sz val="11"/>
      <color rgb="FFFF0000"/>
      <name val="Arial"/>
      <family val="2"/>
    </font>
    <font>
      <sz val="11"/>
      <name val="Arial"/>
      <family val="2"/>
    </font>
    <font>
      <sz val="11"/>
      <color rgb="FF000000"/>
      <name val="Arial"/>
      <family val="2"/>
    </font>
    <font>
      <vertAlign val="superscript"/>
      <sz val="11"/>
      <color rgb="FF000000"/>
      <name val="Arial"/>
      <family val="2"/>
    </font>
    <font>
      <b/>
      <sz val="11"/>
      <name val="Arial"/>
      <family val="2"/>
    </font>
    <font>
      <sz val="11"/>
      <color rgb="FFFF0000"/>
      <name val="Arial"/>
      <family val="2"/>
    </font>
    <font>
      <sz val="8"/>
      <color theme="1"/>
      <name val="Arial"/>
      <family val="2"/>
    </font>
    <font>
      <i/>
      <sz val="11"/>
      <color theme="1"/>
      <name val="Arial"/>
      <family val="2"/>
    </font>
    <font>
      <b/>
      <sz val="8"/>
      <color theme="1"/>
      <name val="Arial"/>
      <family val="2"/>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6795556505021"/>
        <bgColor indexed="64"/>
      </patternFill>
    </fill>
    <fill>
      <patternFill patternType="solid">
        <fgColor rgb="FFFFFF00"/>
        <bgColor indexed="64"/>
      </patternFill>
    </fill>
  </fills>
  <borders count="7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thin">
        <color auto="1"/>
      </bottom>
      <diagonal/>
    </border>
    <border>
      <left/>
      <right/>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thin">
        <color auto="1"/>
      </top>
      <bottom/>
      <diagonal/>
    </border>
    <border>
      <left/>
      <right/>
      <top style="thin">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thin">
        <color auto="1"/>
      </left>
      <right/>
      <top/>
      <bottom style="medium">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diagonal/>
    </border>
    <border>
      <left style="medium">
        <color auto="1"/>
      </left>
      <right/>
      <top style="thin">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8" fillId="0" borderId="0" applyFont="0" applyFill="0" applyBorder="0" applyAlignment="0" applyProtection="0"/>
    <xf numFmtId="0" fontId="2" fillId="0" borderId="0"/>
    <xf numFmtId="9" fontId="18" fillId="0" borderId="0" applyFont="0" applyFill="0" applyBorder="0" applyAlignment="0" applyProtection="0"/>
    <xf numFmtId="0" fontId="4" fillId="0" borderId="0"/>
  </cellStyleXfs>
  <cellXfs count="854">
    <xf numFmtId="0" fontId="0" fillId="0" borderId="0" xfId="0"/>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Fill="1" applyBorder="1"/>
    <xf numFmtId="3" fontId="4" fillId="0" borderId="1" xfId="0" applyNumberFormat="1" applyFont="1" applyBorder="1" applyAlignment="1">
      <alignment horizontal="center"/>
    </xf>
    <xf numFmtId="49" fontId="4" fillId="0" borderId="0" xfId="0" applyNumberFormat="1" applyFont="1" applyFill="1" applyBorder="1"/>
    <xf numFmtId="0" fontId="3" fillId="0" borderId="5" xfId="0" applyFont="1" applyFill="1" applyBorder="1" applyAlignment="1">
      <alignment horizontal="center" vertical="center" wrapText="1"/>
    </xf>
    <xf numFmtId="0" fontId="3" fillId="0" borderId="5" xfId="0"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0" fontId="3" fillId="2" borderId="8" xfId="0" applyFont="1" applyFill="1" applyBorder="1" applyAlignment="1" applyProtection="1"/>
    <xf numFmtId="0" fontId="3" fillId="2" borderId="9" xfId="0" applyFont="1" applyFill="1" applyBorder="1" applyAlignment="1" applyProtection="1"/>
    <xf numFmtId="0" fontId="4" fillId="2" borderId="10" xfId="0" applyFont="1" applyFill="1" applyBorder="1"/>
    <xf numFmtId="0" fontId="3" fillId="2" borderId="11" xfId="0" applyFont="1" applyFill="1" applyBorder="1" applyAlignment="1" applyProtection="1"/>
    <xf numFmtId="0" fontId="3" fillId="2" borderId="0" xfId="0" applyFont="1" applyFill="1" applyBorder="1" applyAlignment="1" applyProtection="1"/>
    <xf numFmtId="0" fontId="4" fillId="2" borderId="12" xfId="0" applyFont="1" applyFill="1" applyBorder="1"/>
    <xf numFmtId="0" fontId="3" fillId="2" borderId="0" xfId="0" applyFont="1" applyFill="1" applyBorder="1" applyAlignment="1" applyProtection="1">
      <alignment vertical="center"/>
    </xf>
    <xf numFmtId="0" fontId="3" fillId="2" borderId="11" xfId="0" applyFont="1" applyFill="1" applyBorder="1" applyAlignment="1" applyProtection="1">
      <alignment vertical="center"/>
    </xf>
    <xf numFmtId="0" fontId="4" fillId="2" borderId="13"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0" xfId="0" applyFont="1" applyFill="1" applyBorder="1"/>
    <xf numFmtId="0" fontId="7" fillId="2" borderId="0" xfId="0" applyFont="1" applyFill="1" applyBorder="1"/>
    <xf numFmtId="0" fontId="4" fillId="2" borderId="0" xfId="0" applyFont="1" applyFill="1" applyBorder="1" applyProtection="1"/>
    <xf numFmtId="0" fontId="4"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0" xfId="0" applyFont="1" applyFill="1"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3" fontId="4" fillId="0" borderId="16" xfId="0" applyNumberFormat="1" applyFont="1" applyBorder="1" applyAlignment="1">
      <alignment horizontal="center"/>
    </xf>
    <xf numFmtId="3" fontId="4" fillId="0" borderId="17" xfId="0" applyNumberFormat="1"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3" fillId="0" borderId="2" xfId="0" applyFont="1" applyBorder="1" applyAlignment="1">
      <alignment horizontal="center" vertical="center" wrapText="1"/>
    </xf>
    <xf numFmtId="3" fontId="4" fillId="0" borderId="20" xfId="0" applyNumberFormat="1" applyFont="1" applyBorder="1" applyAlignment="1">
      <alignment horizontal="center"/>
    </xf>
    <xf numFmtId="3" fontId="4" fillId="0" borderId="21" xfId="0" applyNumberFormat="1" applyFont="1" applyBorder="1" applyAlignment="1">
      <alignment horizontal="center"/>
    </xf>
    <xf numFmtId="3" fontId="4" fillId="0" borderId="22" xfId="0" applyNumberFormat="1" applyFont="1" applyBorder="1" applyAlignment="1">
      <alignment horizont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2" borderId="11" xfId="0" applyFont="1" applyFill="1" applyBorder="1" applyAlignment="1" applyProtection="1">
      <alignment horizontal="right" indent="1"/>
    </xf>
    <xf numFmtId="3" fontId="4" fillId="0" borderId="22" xfId="0" applyNumberFormat="1" applyFont="1" applyFill="1" applyBorder="1" applyAlignment="1">
      <alignment horizontal="center"/>
    </xf>
    <xf numFmtId="3" fontId="4" fillId="0" borderId="20" xfId="0" applyNumberFormat="1" applyFont="1" applyFill="1" applyBorder="1" applyAlignment="1">
      <alignment horizontal="center"/>
    </xf>
    <xf numFmtId="3" fontId="4" fillId="0" borderId="17" xfId="0" applyNumberFormat="1" applyFont="1" applyFill="1" applyBorder="1" applyAlignment="1">
      <alignment horizontal="center"/>
    </xf>
    <xf numFmtId="0" fontId="3" fillId="0" borderId="11" xfId="0" applyFont="1" applyFill="1" applyBorder="1" applyAlignment="1" applyProtection="1">
      <alignment vertical="top"/>
    </xf>
    <xf numFmtId="0" fontId="4" fillId="0" borderId="0" xfId="0" applyFont="1" applyBorder="1" applyAlignment="1">
      <alignment horizontal="left" vertical="top"/>
    </xf>
    <xf numFmtId="3" fontId="4" fillId="0" borderId="27" xfId="0" applyNumberFormat="1" applyFont="1" applyBorder="1" applyAlignment="1">
      <alignment horizontal="center"/>
    </xf>
    <xf numFmtId="3" fontId="4" fillId="0" borderId="6" xfId="0" applyNumberFormat="1" applyFont="1" applyBorder="1" applyAlignment="1">
      <alignment horizontal="center"/>
    </xf>
    <xf numFmtId="3" fontId="4" fillId="0" borderId="28" xfId="0" applyNumberFormat="1" applyFont="1" applyBorder="1" applyAlignment="1">
      <alignment horizontal="center"/>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xf>
    <xf numFmtId="0" fontId="3" fillId="0" borderId="0" xfId="0" applyFont="1" applyFill="1" applyBorder="1" applyAlignment="1">
      <alignment horizontal="center"/>
    </xf>
    <xf numFmtId="0" fontId="4" fillId="0" borderId="29" xfId="0" applyFont="1" applyFill="1" applyBorder="1" applyAlignment="1">
      <alignment horizontal="center"/>
    </xf>
    <xf numFmtId="0" fontId="4" fillId="0" borderId="13" xfId="0" applyFont="1" applyBorder="1" applyAlignment="1">
      <alignment horizontal="center" vertical="center" wrapText="1"/>
    </xf>
    <xf numFmtId="0" fontId="4" fillId="0" borderId="3" xfId="0" applyFont="1" applyBorder="1" applyAlignment="1">
      <alignment horizontal="center"/>
    </xf>
    <xf numFmtId="0" fontId="4" fillId="0" borderId="3" xfId="0" applyFont="1" applyBorder="1"/>
    <xf numFmtId="0" fontId="4" fillId="0" borderId="4" xfId="0" applyFont="1" applyBorder="1" applyAlignment="1">
      <alignment horizontal="center"/>
    </xf>
    <xf numFmtId="0" fontId="4" fillId="0" borderId="4" xfId="0" applyFont="1" applyBorder="1"/>
    <xf numFmtId="0" fontId="4" fillId="0" borderId="5" xfId="0" applyFont="1" applyBorder="1" applyAlignment="1">
      <alignment horizontal="center"/>
    </xf>
    <xf numFmtId="164" fontId="4" fillId="0" borderId="26" xfId="0" applyNumberFormat="1" applyFont="1" applyBorder="1" applyAlignment="1">
      <alignment horizontal="center" vertical="center" wrapText="1"/>
    </xf>
    <xf numFmtId="164" fontId="4" fillId="0" borderId="27"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0" fontId="4" fillId="0" borderId="32" xfId="0" applyFont="1" applyBorder="1" applyAlignment="1">
      <alignment horizontal="left" vertical="center" wrapText="1"/>
    </xf>
    <xf numFmtId="0" fontId="4" fillId="0" borderId="7" xfId="0" applyFont="1" applyBorder="1" applyAlignment="1">
      <alignment horizontal="left" vertical="center" wrapText="1"/>
    </xf>
    <xf numFmtId="0" fontId="4" fillId="0" borderId="33" xfId="0" applyFont="1" applyBorder="1" applyAlignment="1">
      <alignment horizontal="left" vertical="center" wrapText="1"/>
    </xf>
    <xf numFmtId="0" fontId="4" fillId="0" borderId="0" xfId="0" applyFont="1" applyFill="1" applyBorder="1" applyProtection="1"/>
    <xf numFmtId="0" fontId="15" fillId="2" borderId="0" xfId="0" quotePrefix="1" applyFont="1" applyFill="1" applyBorder="1" applyAlignment="1">
      <alignment horizontal="center"/>
    </xf>
    <xf numFmtId="49" fontId="4" fillId="0" borderId="30"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 fontId="4" fillId="0" borderId="26" xfId="0" applyNumberFormat="1" applyFont="1" applyBorder="1" applyAlignment="1">
      <alignment horizontal="right" vertical="center" wrapText="1" indent="8"/>
    </xf>
    <xf numFmtId="4" fontId="4" fillId="0" borderId="27" xfId="0" applyNumberFormat="1" applyFont="1" applyBorder="1" applyAlignment="1">
      <alignment horizontal="right" vertical="center" wrapText="1" indent="8"/>
    </xf>
    <xf numFmtId="4" fontId="4" fillId="0" borderId="26" xfId="0" applyNumberFormat="1" applyFont="1" applyBorder="1" applyAlignment="1">
      <alignment horizontal="right" vertical="center" wrapText="1" indent="4"/>
    </xf>
    <xf numFmtId="4" fontId="4" fillId="0" borderId="3" xfId="0" applyNumberFormat="1" applyFont="1" applyBorder="1" applyAlignment="1">
      <alignment horizontal="right" vertical="center" wrapText="1" indent="8"/>
    </xf>
    <xf numFmtId="4" fontId="4" fillId="0" borderId="6" xfId="0" applyNumberFormat="1" applyFont="1" applyBorder="1" applyAlignment="1">
      <alignment horizontal="right" vertical="center" wrapText="1" indent="8"/>
    </xf>
    <xf numFmtId="4" fontId="4" fillId="0" borderId="3" xfId="0" applyNumberFormat="1" applyFont="1" applyBorder="1" applyAlignment="1">
      <alignment horizontal="right" vertical="center" wrapText="1" indent="4"/>
    </xf>
    <xf numFmtId="4" fontId="4" fillId="0" borderId="31" xfId="0" applyNumberFormat="1" applyFont="1" applyBorder="1" applyAlignment="1">
      <alignment horizontal="right" vertical="center" wrapText="1" indent="8"/>
    </xf>
    <xf numFmtId="4" fontId="4" fillId="0" borderId="14" xfId="0" applyNumberFormat="1" applyFont="1" applyBorder="1" applyAlignment="1">
      <alignment horizontal="right" vertical="center" wrapText="1" indent="8"/>
    </xf>
    <xf numFmtId="4" fontId="4" fillId="0" borderId="31" xfId="0" applyNumberFormat="1" applyFont="1" applyBorder="1" applyAlignment="1">
      <alignment horizontal="right" vertical="center" wrapText="1" indent="4"/>
    </xf>
    <xf numFmtId="3" fontId="4" fillId="0" borderId="18" xfId="0" applyNumberFormat="1" applyFont="1" applyBorder="1" applyAlignment="1">
      <alignment horizontal="right" indent="1"/>
    </xf>
    <xf numFmtId="3" fontId="4" fillId="0" borderId="21" xfId="0" applyNumberFormat="1" applyFont="1" applyBorder="1" applyAlignment="1">
      <alignment horizontal="right" indent="1"/>
    </xf>
    <xf numFmtId="3" fontId="4" fillId="0" borderId="22" xfId="0" applyNumberFormat="1" applyFont="1" applyBorder="1" applyAlignment="1">
      <alignment horizontal="right" indent="1"/>
    </xf>
    <xf numFmtId="3" fontId="4" fillId="0" borderId="34" xfId="0" applyNumberFormat="1" applyFont="1" applyBorder="1" applyAlignment="1">
      <alignment horizontal="right" indent="1"/>
    </xf>
    <xf numFmtId="3" fontId="4" fillId="0" borderId="22" xfId="0" applyNumberFormat="1" applyFont="1" applyFill="1" applyBorder="1" applyAlignment="1">
      <alignment horizontal="right" indent="1"/>
    </xf>
    <xf numFmtId="3" fontId="4" fillId="0" borderId="19" xfId="0" applyNumberFormat="1" applyFont="1" applyBorder="1" applyAlignment="1">
      <alignment horizontal="right" indent="1"/>
    </xf>
    <xf numFmtId="3" fontId="4" fillId="0" borderId="1" xfId="0" applyNumberFormat="1" applyFont="1" applyBorder="1" applyAlignment="1">
      <alignment horizontal="right" indent="1"/>
    </xf>
    <xf numFmtId="3" fontId="4" fillId="0" borderId="20" xfId="0" applyNumberFormat="1" applyFont="1" applyBorder="1" applyAlignment="1">
      <alignment horizontal="right" indent="1"/>
    </xf>
    <xf numFmtId="3" fontId="4" fillId="0" borderId="35" xfId="0" applyNumberFormat="1" applyFont="1" applyBorder="1" applyAlignment="1">
      <alignment horizontal="right" indent="1"/>
    </xf>
    <xf numFmtId="3" fontId="4" fillId="0" borderId="20" xfId="0" applyNumberFormat="1" applyFont="1" applyFill="1" applyBorder="1" applyAlignment="1">
      <alignment horizontal="right" indent="1"/>
    </xf>
    <xf numFmtId="3" fontId="3" fillId="0" borderId="29" xfId="0" applyNumberFormat="1" applyFont="1" applyBorder="1" applyAlignment="1">
      <alignment horizontal="right" indent="1"/>
    </xf>
    <xf numFmtId="3" fontId="4" fillId="0" borderId="16" xfId="0" applyNumberFormat="1" applyFont="1" applyBorder="1" applyAlignment="1">
      <alignment horizontal="right" indent="1"/>
    </xf>
    <xf numFmtId="3" fontId="4" fillId="0" borderId="17" xfId="0" applyNumberFormat="1" applyFont="1" applyBorder="1" applyAlignment="1">
      <alignment horizontal="right" indent="1"/>
    </xf>
    <xf numFmtId="3" fontId="4" fillId="0" borderId="17" xfId="0" applyNumberFormat="1" applyFont="1" applyFill="1" applyBorder="1" applyAlignment="1">
      <alignment horizontal="right" indent="1"/>
    </xf>
    <xf numFmtId="0" fontId="3" fillId="0" borderId="2" xfId="0" applyFont="1" applyFill="1" applyBorder="1" applyAlignment="1">
      <alignment horizontal="center" vertical="center" wrapText="1"/>
    </xf>
    <xf numFmtId="0" fontId="4" fillId="0" borderId="36" xfId="0" applyFont="1" applyFill="1" applyBorder="1" applyAlignment="1">
      <alignment horizontal="center"/>
    </xf>
    <xf numFmtId="0" fontId="4" fillId="0" borderId="1" xfId="0" applyFont="1" applyFill="1" applyBorder="1" applyAlignment="1">
      <alignment horizontal="center"/>
    </xf>
    <xf numFmtId="0" fontId="4" fillId="0" borderId="20" xfId="0" applyFont="1" applyFill="1" applyBorder="1" applyAlignment="1">
      <alignment horizontal="center"/>
    </xf>
    <xf numFmtId="0" fontId="4" fillId="0" borderId="20" xfId="0" applyFont="1" applyBorder="1" applyAlignment="1">
      <alignment horizontal="center"/>
    </xf>
    <xf numFmtId="0" fontId="4" fillId="0" borderId="37" xfId="0" applyFont="1" applyFill="1" applyBorder="1" applyAlignment="1">
      <alignment horizontal="center"/>
    </xf>
    <xf numFmtId="0" fontId="4" fillId="0" borderId="38" xfId="0" applyFont="1" applyFill="1" applyBorder="1" applyAlignment="1">
      <alignment horizontal="center"/>
    </xf>
    <xf numFmtId="0" fontId="4" fillId="0" borderId="39" xfId="0" applyFont="1" applyFill="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3" fontId="3" fillId="0" borderId="0" xfId="0" applyNumberFormat="1" applyFont="1" applyFill="1" applyBorder="1" applyAlignment="1">
      <alignment horizontal="center" vertical="center"/>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32" xfId="0" applyFont="1" applyFill="1" applyBorder="1" applyAlignment="1">
      <alignment horizontal="center"/>
    </xf>
    <xf numFmtId="3" fontId="3" fillId="0" borderId="0" xfId="0" applyNumberFormat="1" applyFont="1" applyFill="1" applyBorder="1" applyAlignment="1">
      <alignment horizontal="right" vertical="center" indent="6"/>
    </xf>
    <xf numFmtId="0" fontId="4" fillId="0" borderId="7" xfId="0" applyFont="1" applyBorder="1" applyAlignment="1">
      <alignment horizontal="left" vertical="top" wrapText="1"/>
    </xf>
    <xf numFmtId="0" fontId="4" fillId="0" borderId="5" xfId="0" applyFont="1" applyBorder="1" applyAlignment="1">
      <alignment horizontal="left" vertical="center" wrapText="1"/>
    </xf>
    <xf numFmtId="0" fontId="4" fillId="0" borderId="5" xfId="0" applyFont="1" applyBorder="1" applyAlignment="1">
      <alignment horizontal="center" vertical="center"/>
    </xf>
    <xf numFmtId="0" fontId="4" fillId="0" borderId="42" xfId="0" applyFont="1" applyBorder="1" applyAlignment="1">
      <alignment horizontal="center" vertical="center" wrapText="1"/>
    </xf>
    <xf numFmtId="49" fontId="4" fillId="0" borderId="43" xfId="0" applyNumberFormat="1" applyFont="1" applyBorder="1" applyAlignment="1">
      <alignment horizontal="left" vertical="center" wrapText="1"/>
    </xf>
    <xf numFmtId="0" fontId="4" fillId="0" borderId="11" xfId="0" applyFont="1" applyBorder="1" applyAlignment="1">
      <alignment horizontal="center" vertical="center" wrapText="1"/>
    </xf>
    <xf numFmtId="4" fontId="4" fillId="0" borderId="44" xfId="0" applyNumberFormat="1" applyFont="1" applyBorder="1" applyAlignment="1">
      <alignment horizontal="right" vertical="center" wrapText="1" indent="8"/>
    </xf>
    <xf numFmtId="4" fontId="4" fillId="0" borderId="45" xfId="0" applyNumberFormat="1" applyFont="1" applyBorder="1" applyAlignment="1">
      <alignment horizontal="right" vertical="center" wrapText="1" indent="8"/>
    </xf>
    <xf numFmtId="4" fontId="4" fillId="0" borderId="44" xfId="0" applyNumberFormat="1" applyFont="1" applyBorder="1" applyAlignment="1">
      <alignment horizontal="right" vertical="center" wrapText="1" indent="4"/>
    </xf>
    <xf numFmtId="164" fontId="4" fillId="0" borderId="44" xfId="0" applyNumberFormat="1" applyFont="1" applyBorder="1" applyAlignment="1">
      <alignment horizontal="center" vertical="center" wrapText="1"/>
    </xf>
    <xf numFmtId="164" fontId="4" fillId="0" borderId="45" xfId="0" applyNumberFormat="1" applyFont="1" applyBorder="1" applyAlignment="1">
      <alignment horizontal="center" vertical="center" wrapText="1"/>
    </xf>
    <xf numFmtId="164" fontId="4" fillId="0" borderId="43" xfId="0" applyNumberFormat="1" applyFont="1" applyBorder="1" applyAlignment="1">
      <alignment horizontal="center" vertical="center" wrapText="1"/>
    </xf>
    <xf numFmtId="0" fontId="4" fillId="0" borderId="29" xfId="0" applyFont="1" applyBorder="1" applyAlignment="1">
      <alignment horizontal="center" vertical="center" wrapText="1"/>
    </xf>
    <xf numFmtId="49" fontId="4" fillId="0" borderId="46" xfId="0" applyNumberFormat="1" applyFont="1" applyBorder="1" applyAlignment="1">
      <alignment horizontal="left" vertical="center" wrapText="1"/>
    </xf>
    <xf numFmtId="164" fontId="4" fillId="0" borderId="5" xfId="0" applyNumberFormat="1" applyFont="1" applyBorder="1" applyAlignment="1">
      <alignment horizontal="center" vertical="center" wrapText="1"/>
    </xf>
    <xf numFmtId="164" fontId="4" fillId="0" borderId="28" xfId="0" applyNumberFormat="1" applyFont="1" applyBorder="1" applyAlignment="1">
      <alignment horizontal="center" vertical="center" wrapText="1"/>
    </xf>
    <xf numFmtId="164" fontId="4" fillId="0" borderId="46" xfId="0" applyNumberFormat="1" applyFont="1" applyBorder="1" applyAlignment="1">
      <alignment horizontal="center" vertical="center" wrapText="1"/>
    </xf>
    <xf numFmtId="4" fontId="4" fillId="0" borderId="5" xfId="0" applyNumberFormat="1" applyFont="1" applyBorder="1" applyAlignment="1">
      <alignment horizontal="right" vertical="center" wrapText="1" indent="8"/>
    </xf>
    <xf numFmtId="4" fontId="4" fillId="0" borderId="28" xfId="0" applyNumberFormat="1" applyFont="1" applyBorder="1" applyAlignment="1">
      <alignment horizontal="right" vertical="center" wrapText="1" indent="8"/>
    </xf>
    <xf numFmtId="4" fontId="4" fillId="0" borderId="5" xfId="0" applyNumberFormat="1" applyFont="1" applyBorder="1" applyAlignment="1">
      <alignment horizontal="right" vertical="center" wrapText="1" indent="4"/>
    </xf>
    <xf numFmtId="0" fontId="16" fillId="0" borderId="29" xfId="0" applyFont="1" applyFill="1" applyBorder="1" applyAlignment="1">
      <alignment horizontal="center"/>
    </xf>
    <xf numFmtId="0" fontId="3" fillId="0" borderId="47" xfId="0" applyFont="1" applyFill="1" applyBorder="1" applyAlignment="1">
      <alignment horizontal="center" vertical="center" wrapText="1"/>
    </xf>
    <xf numFmtId="0" fontId="15" fillId="0" borderId="47" xfId="0" quotePrefix="1" applyFont="1" applyBorder="1" applyAlignment="1">
      <alignment horizontal="center" vertical="center" wrapText="1"/>
    </xf>
    <xf numFmtId="0" fontId="15" fillId="0" borderId="48" xfId="0" quotePrefix="1" applyFont="1" applyFill="1" applyBorder="1" applyAlignment="1">
      <alignment horizontal="center" wrapText="1"/>
    </xf>
    <xf numFmtId="0" fontId="15" fillId="0" borderId="12" xfId="0" quotePrefix="1" applyFont="1" applyFill="1" applyBorder="1" applyAlignment="1">
      <alignment horizontal="center" wrapText="1"/>
    </xf>
    <xf numFmtId="0" fontId="15" fillId="0" borderId="27" xfId="0" quotePrefix="1" applyFont="1" applyBorder="1" applyAlignment="1">
      <alignment horizontal="center" vertical="center"/>
    </xf>
    <xf numFmtId="0" fontId="15" fillId="0" borderId="6" xfId="0" quotePrefix="1" applyFont="1" applyBorder="1" applyAlignment="1">
      <alignment horizontal="center" vertical="center"/>
    </xf>
    <xf numFmtId="0" fontId="15" fillId="0" borderId="14" xfId="0" quotePrefix="1" applyFont="1" applyBorder="1" applyAlignment="1">
      <alignment horizontal="center" vertical="center"/>
    </xf>
    <xf numFmtId="0" fontId="15" fillId="0" borderId="10" xfId="0" quotePrefix="1" applyFont="1" applyBorder="1" applyAlignment="1">
      <alignment horizontal="center" vertical="center" wrapText="1"/>
    </xf>
    <xf numFmtId="0" fontId="4" fillId="0" borderId="26" xfId="0" applyFont="1" applyBorder="1" applyAlignment="1">
      <alignment horizontal="center"/>
    </xf>
    <xf numFmtId="0" fontId="17" fillId="0" borderId="11" xfId="0" applyFont="1" applyBorder="1" applyAlignment="1">
      <alignment horizontal="center" vertical="center" wrapText="1"/>
    </xf>
    <xf numFmtId="164" fontId="15" fillId="0" borderId="48" xfId="0" applyNumberFormat="1" applyFont="1" applyBorder="1" applyAlignment="1">
      <alignment horizontal="center" vertical="center" wrapText="1"/>
    </xf>
    <xf numFmtId="164" fontId="15" fillId="0" borderId="0" xfId="0" applyNumberFormat="1" applyFont="1" applyBorder="1" applyAlignment="1">
      <alignment horizontal="center" vertical="center" wrapText="1"/>
    </xf>
    <xf numFmtId="164" fontId="15" fillId="0" borderId="12" xfId="0" applyNumberFormat="1" applyFont="1" applyBorder="1" applyAlignment="1">
      <alignment horizontal="center" vertical="center" wrapText="1"/>
    </xf>
    <xf numFmtId="0" fontId="15" fillId="0" borderId="12" xfId="0" quotePrefix="1" applyFont="1" applyFill="1" applyBorder="1" applyAlignment="1">
      <alignment horizontal="center" vertical="center"/>
    </xf>
    <xf numFmtId="0" fontId="15" fillId="0" borderId="48" xfId="0" quotePrefix="1" applyFont="1" applyFill="1" applyBorder="1" applyAlignment="1">
      <alignment horizontal="center" vertical="center"/>
    </xf>
    <xf numFmtId="0" fontId="15" fillId="0" borderId="30" xfId="0" quotePrefix="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15" fillId="0" borderId="49" xfId="0" quotePrefix="1" applyFont="1" applyBorder="1" applyAlignment="1">
      <alignment horizontal="center" vertical="center" wrapText="1"/>
    </xf>
    <xf numFmtId="0" fontId="4" fillId="0" borderId="52" xfId="0" applyFont="1" applyBorder="1" applyAlignment="1">
      <alignment horizontal="center" vertical="center" wrapText="1"/>
    </xf>
    <xf numFmtId="0" fontId="15" fillId="0" borderId="53" xfId="0" quotePrefix="1" applyFont="1" applyBorder="1" applyAlignment="1">
      <alignment horizontal="center" vertical="center" wrapText="1"/>
    </xf>
    <xf numFmtId="3" fontId="4" fillId="0" borderId="54" xfId="0" applyNumberFormat="1" applyFont="1" applyBorder="1" applyAlignment="1">
      <alignment horizontal="right" indent="1"/>
    </xf>
    <xf numFmtId="3" fontId="4" fillId="0" borderId="55" xfId="0" applyNumberFormat="1" applyFont="1" applyBorder="1" applyAlignment="1">
      <alignment horizontal="right" indent="1"/>
    </xf>
    <xf numFmtId="3" fontId="4" fillId="0" borderId="56" xfId="0" applyNumberFormat="1" applyFont="1" applyBorder="1" applyAlignment="1">
      <alignment horizontal="right" indent="1"/>
    </xf>
    <xf numFmtId="0" fontId="15" fillId="0" borderId="51" xfId="0" quotePrefix="1" applyFont="1" applyBorder="1" applyAlignment="1">
      <alignment horizontal="center" vertical="center" wrapText="1"/>
    </xf>
    <xf numFmtId="0" fontId="15" fillId="0" borderId="57" xfId="0" quotePrefix="1" applyFont="1" applyBorder="1" applyAlignment="1">
      <alignment horizontal="center" vertical="center" wrapText="1"/>
    </xf>
    <xf numFmtId="0" fontId="15" fillId="0" borderId="50" xfId="0" quotePrefix="1" applyFont="1" applyBorder="1" applyAlignment="1">
      <alignment horizontal="center" vertical="center" wrapText="1"/>
    </xf>
    <xf numFmtId="3" fontId="4" fillId="0" borderId="58" xfId="0" applyNumberFormat="1" applyFont="1" applyBorder="1" applyAlignment="1">
      <alignment horizontal="right" indent="1"/>
    </xf>
    <xf numFmtId="3" fontId="4" fillId="0" borderId="36" xfId="0" applyNumberFormat="1" applyFont="1" applyBorder="1" applyAlignment="1">
      <alignment horizontal="right" indent="1"/>
    </xf>
    <xf numFmtId="0" fontId="15" fillId="0" borderId="11" xfId="0" quotePrefix="1" applyFont="1" applyFill="1" applyBorder="1" applyAlignment="1">
      <alignment horizontal="center" vertical="center" wrapText="1"/>
    </xf>
    <xf numFmtId="0" fontId="15" fillId="0" borderId="47" xfId="0" quotePrefix="1" applyFont="1" applyFill="1" applyBorder="1" applyAlignment="1">
      <alignment horizontal="center" vertical="center"/>
    </xf>
    <xf numFmtId="0" fontId="15" fillId="0" borderId="59" xfId="0" quotePrefix="1" applyFont="1" applyBorder="1" applyAlignment="1">
      <alignment horizontal="center" vertical="center" wrapText="1"/>
    </xf>
    <xf numFmtId="0" fontId="15" fillId="0" borderId="60" xfId="0" quotePrefix="1" applyFont="1" applyBorder="1" applyAlignment="1">
      <alignment horizontal="center" vertical="center" wrapText="1"/>
    </xf>
    <xf numFmtId="0" fontId="4" fillId="0" borderId="61" xfId="0" applyFont="1" applyBorder="1" applyAlignment="1">
      <alignment horizontal="center" vertical="center" wrapText="1"/>
    </xf>
    <xf numFmtId="0" fontId="15" fillId="0" borderId="62" xfId="0" quotePrefix="1" applyFont="1" applyBorder="1" applyAlignment="1">
      <alignment horizontal="center" vertical="center" wrapText="1"/>
    </xf>
    <xf numFmtId="0" fontId="4" fillId="0" borderId="3" xfId="0" applyFont="1" applyBorder="1" applyAlignment="1" applyProtection="1">
      <alignment horizontal="center"/>
    </xf>
    <xf numFmtId="0" fontId="4" fillId="0" borderId="3" xfId="0" applyFont="1" applyBorder="1" applyAlignment="1" applyProtection="1">
      <alignment horizontal="left" vertical="top" wrapText="1"/>
    </xf>
    <xf numFmtId="0" fontId="4" fillId="0" borderId="26" xfId="0" applyFont="1" applyBorder="1"/>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2" xfId="0" applyFont="1" applyBorder="1" applyAlignment="1">
      <alignment horizontal="center" vertical="center" wrapText="1"/>
    </xf>
    <xf numFmtId="164" fontId="4" fillId="0" borderId="31"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164" fontId="4" fillId="0" borderId="15" xfId="0" applyNumberFormat="1"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 xfId="0" applyFont="1" applyFill="1" applyBorder="1" applyAlignment="1">
      <alignment horizontal="center" vertical="center"/>
    </xf>
    <xf numFmtId="164" fontId="15" fillId="0" borderId="48" xfId="0" quotePrefix="1" applyNumberFormat="1"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164" fontId="15" fillId="0" borderId="12" xfId="0" applyNumberFormat="1" applyFont="1" applyFill="1" applyBorder="1" applyAlignment="1">
      <alignment horizontal="center" vertical="center" wrapText="1"/>
    </xf>
    <xf numFmtId="3" fontId="4" fillId="0" borderId="0" xfId="0" applyNumberFormat="1" applyFont="1" applyFill="1" applyBorder="1" applyAlignment="1">
      <alignment horizontal="center"/>
    </xf>
    <xf numFmtId="3" fontId="4" fillId="0" borderId="0" xfId="6" applyNumberFormat="1" applyFont="1" applyFill="1" applyBorder="1" applyAlignment="1">
      <alignment horizontal="center"/>
    </xf>
    <xf numFmtId="0" fontId="17" fillId="0" borderId="11" xfId="0" applyFont="1" applyFill="1" applyBorder="1" applyAlignment="1">
      <alignment horizontal="center" vertical="center" wrapText="1"/>
    </xf>
    <xf numFmtId="164" fontId="15" fillId="0" borderId="48" xfId="0" applyNumberFormat="1" applyFont="1" applyFill="1" applyBorder="1" applyAlignment="1">
      <alignment horizontal="center" vertical="center" wrapText="1"/>
    </xf>
    <xf numFmtId="0" fontId="15" fillId="0" borderId="47" xfId="0" applyFont="1" applyFill="1" applyBorder="1"/>
    <xf numFmtId="3" fontId="4" fillId="0" borderId="26" xfId="6" applyNumberFormat="1" applyFont="1" applyFill="1" applyBorder="1" applyAlignment="1">
      <alignment horizontal="center" vertical="center"/>
    </xf>
    <xf numFmtId="3" fontId="4" fillId="0" borderId="27" xfId="6" applyNumberFormat="1" applyFont="1" applyFill="1" applyBorder="1" applyAlignment="1">
      <alignment horizontal="center" vertical="center"/>
    </xf>
    <xf numFmtId="3" fontId="4" fillId="0" borderId="3" xfId="6" applyNumberFormat="1" applyFont="1" applyFill="1" applyBorder="1" applyAlignment="1">
      <alignment horizontal="center" vertical="center"/>
    </xf>
    <xf numFmtId="3" fontId="4" fillId="0" borderId="6" xfId="6" applyNumberFormat="1" applyFont="1" applyFill="1" applyBorder="1" applyAlignment="1">
      <alignment horizontal="center" vertical="center"/>
    </xf>
    <xf numFmtId="0" fontId="4" fillId="0" borderId="19" xfId="0" applyFont="1" applyFill="1" applyBorder="1" applyAlignment="1">
      <alignment horizontal="center"/>
    </xf>
    <xf numFmtId="3" fontId="4" fillId="0" borderId="44" xfId="6" applyNumberFormat="1" applyFont="1" applyFill="1" applyBorder="1" applyAlignment="1">
      <alignment horizontal="center" vertical="center"/>
    </xf>
    <xf numFmtId="3" fontId="4" fillId="0" borderId="45" xfId="6"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3" fontId="4" fillId="0" borderId="5" xfId="6" applyNumberFormat="1" applyFont="1" applyFill="1" applyBorder="1" applyAlignment="1">
      <alignment horizontal="center" vertical="center"/>
    </xf>
    <xf numFmtId="3" fontId="3" fillId="0" borderId="0" xfId="6" applyNumberFormat="1" applyFont="1" applyFill="1" applyBorder="1" applyAlignment="1">
      <alignment horizontal="center" vertical="center"/>
    </xf>
    <xf numFmtId="3" fontId="16" fillId="0" borderId="5" xfId="0" applyNumberFormat="1" applyFont="1" applyFill="1" applyBorder="1" applyAlignment="1">
      <alignment horizontal="center" vertical="center"/>
    </xf>
    <xf numFmtId="3" fontId="16" fillId="0" borderId="28" xfId="0" applyNumberFormat="1" applyFont="1" applyFill="1" applyBorder="1" applyAlignment="1">
      <alignment horizontal="center" vertical="center"/>
    </xf>
    <xf numFmtId="3" fontId="16" fillId="0" borderId="5" xfId="6" applyNumberFormat="1" applyFont="1" applyFill="1" applyBorder="1" applyAlignment="1">
      <alignment horizontal="center" vertical="center"/>
    </xf>
    <xf numFmtId="0" fontId="4" fillId="0" borderId="33" xfId="0" applyFont="1" applyFill="1" applyBorder="1" applyAlignment="1">
      <alignment horizontal="center" vertical="center"/>
    </xf>
    <xf numFmtId="0" fontId="15" fillId="0" borderId="12" xfId="0" applyFont="1" applyFill="1" applyBorder="1"/>
    <xf numFmtId="3" fontId="4" fillId="0" borderId="30" xfId="6" applyNumberFormat="1" applyFont="1" applyFill="1" applyBorder="1" applyAlignment="1">
      <alignment horizontal="center" vertical="center"/>
    </xf>
    <xf numFmtId="3" fontId="4" fillId="0" borderId="7" xfId="6" applyNumberFormat="1" applyFont="1" applyFill="1" applyBorder="1" applyAlignment="1">
      <alignment horizontal="center" vertical="center"/>
    </xf>
    <xf numFmtId="3" fontId="4" fillId="0" borderId="43" xfId="6" applyNumberFormat="1" applyFont="1" applyFill="1" applyBorder="1" applyAlignment="1">
      <alignment horizontal="center" vertical="center"/>
    </xf>
    <xf numFmtId="3" fontId="4" fillId="0" borderId="46" xfId="6" applyNumberFormat="1" applyFont="1" applyFill="1" applyBorder="1" applyAlignment="1">
      <alignment horizontal="center" vertical="center"/>
    </xf>
    <xf numFmtId="3" fontId="16" fillId="0" borderId="46" xfId="6" applyNumberFormat="1" applyFont="1" applyFill="1" applyBorder="1" applyAlignment="1">
      <alignment horizontal="center" vertical="center"/>
    </xf>
    <xf numFmtId="0" fontId="4" fillId="3" borderId="32"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33"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15" fillId="0" borderId="47" xfId="0" quotePrefix="1" applyFont="1" applyBorder="1" applyAlignment="1" applyProtection="1">
      <alignment horizontal="center" vertical="center" wrapText="1"/>
    </xf>
    <xf numFmtId="0" fontId="15" fillId="0" borderId="48" xfId="0" quotePrefix="1" applyFont="1" applyBorder="1" applyAlignment="1" applyProtection="1">
      <alignment horizontal="center" vertical="center" wrapText="1"/>
    </xf>
    <xf numFmtId="49" fontId="4" fillId="0" borderId="26" xfId="0" applyNumberFormat="1" applyFont="1" applyBorder="1" applyAlignment="1" applyProtection="1">
      <alignment horizontal="center"/>
    </xf>
    <xf numFmtId="3" fontId="4" fillId="0" borderId="26" xfId="6" applyNumberFormat="1" applyFont="1" applyBorder="1" applyAlignment="1" applyProtection="1">
      <alignment horizontal="right" indent="6"/>
    </xf>
    <xf numFmtId="49" fontId="4" fillId="0" borderId="3" xfId="0" applyNumberFormat="1" applyFont="1" applyBorder="1" applyAlignment="1" applyProtection="1">
      <alignment horizontal="center"/>
    </xf>
    <xf numFmtId="3" fontId="4" fillId="0" borderId="3" xfId="6" applyNumberFormat="1" applyFont="1" applyBorder="1" applyAlignment="1" applyProtection="1">
      <alignment horizontal="right" indent="6"/>
    </xf>
    <xf numFmtId="49" fontId="4" fillId="0" borderId="4" xfId="0" applyNumberFormat="1" applyFont="1" applyBorder="1" applyAlignment="1" applyProtection="1">
      <alignment horizontal="center"/>
    </xf>
    <xf numFmtId="3" fontId="4" fillId="0" borderId="4" xfId="6" applyNumberFormat="1" applyFont="1" applyBorder="1" applyAlignment="1" applyProtection="1">
      <alignment horizontal="right" indent="6"/>
    </xf>
    <xf numFmtId="49" fontId="4" fillId="0" borderId="5" xfId="0" applyNumberFormat="1" applyFont="1" applyBorder="1" applyAlignment="1" applyProtection="1">
      <alignment horizontal="center"/>
    </xf>
    <xf numFmtId="3" fontId="4" fillId="0" borderId="5" xfId="6" applyNumberFormat="1" applyFont="1" applyBorder="1" applyAlignment="1" applyProtection="1">
      <alignment horizontal="right" indent="6"/>
    </xf>
    <xf numFmtId="0" fontId="3" fillId="0" borderId="11" xfId="0" applyFont="1" applyBorder="1" applyAlignment="1" applyProtection="1">
      <alignment horizontal="center" vertical="center" wrapText="1"/>
    </xf>
    <xf numFmtId="0" fontId="4" fillId="0" borderId="0" xfId="0" applyFont="1" applyBorder="1" applyProtection="1"/>
    <xf numFmtId="0" fontId="4" fillId="0" borderId="26" xfId="0" applyFont="1" applyBorder="1" applyAlignment="1" applyProtection="1">
      <alignment horizontal="center"/>
    </xf>
    <xf numFmtId="0" fontId="4" fillId="0" borderId="26" xfId="0" applyFont="1" applyBorder="1" applyProtection="1"/>
    <xf numFmtId="0" fontId="4" fillId="0" borderId="3" xfId="0" applyFont="1" applyBorder="1" applyProtection="1"/>
    <xf numFmtId="0" fontId="4" fillId="0" borderId="4" xfId="0" applyFont="1" applyBorder="1" applyAlignment="1" applyProtection="1">
      <alignment horizontal="center"/>
    </xf>
    <xf numFmtId="0" fontId="4" fillId="0" borderId="4" xfId="0" applyFont="1" applyBorder="1" applyProtection="1"/>
    <xf numFmtId="0" fontId="4" fillId="0" borderId="5" xfId="0" applyFont="1" applyBorder="1" applyAlignment="1" applyProtection="1">
      <alignment horizontal="center"/>
    </xf>
    <xf numFmtId="0" fontId="4" fillId="0" borderId="5" xfId="0" applyFont="1" applyBorder="1" applyProtection="1"/>
    <xf numFmtId="0" fontId="4" fillId="4" borderId="4" xfId="0" applyFont="1" applyFill="1" applyBorder="1" applyAlignment="1">
      <alignment horizontal="center" vertical="center"/>
    </xf>
    <xf numFmtId="0" fontId="15" fillId="4" borderId="48" xfId="0" quotePrefix="1" applyFont="1" applyFill="1" applyBorder="1" applyAlignment="1">
      <alignment horizontal="center" wrapText="1"/>
    </xf>
    <xf numFmtId="0" fontId="15" fillId="4" borderId="12" xfId="0" quotePrefix="1" applyFont="1" applyFill="1" applyBorder="1" applyAlignment="1">
      <alignment horizontal="center" wrapText="1"/>
    </xf>
    <xf numFmtId="0" fontId="3" fillId="4" borderId="47"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15" fillId="4" borderId="10" xfId="0" quotePrefix="1" applyFont="1" applyFill="1" applyBorder="1" applyAlignment="1">
      <alignment horizontal="center" vertical="center" wrapText="1"/>
    </xf>
    <xf numFmtId="0" fontId="15" fillId="4" borderId="47" xfId="0" quotePrefix="1" applyFont="1" applyFill="1" applyBorder="1" applyAlignment="1">
      <alignment horizontal="center" vertical="center" wrapText="1"/>
    </xf>
    <xf numFmtId="0" fontId="4" fillId="4" borderId="4" xfId="0" applyFont="1" applyFill="1" applyBorder="1" applyAlignment="1">
      <alignment horizontal="center" vertical="center" wrapText="1"/>
    </xf>
    <xf numFmtId="0" fontId="15" fillId="4" borderId="47" xfId="0" quotePrefix="1" applyFont="1" applyFill="1" applyBorder="1" applyAlignment="1" applyProtection="1">
      <alignment horizontal="center" vertical="center" wrapText="1"/>
    </xf>
    <xf numFmtId="0" fontId="15" fillId="4" borderId="48" xfId="0" quotePrefix="1" applyFont="1" applyFill="1" applyBorder="1" applyAlignment="1" applyProtection="1">
      <alignment horizontal="center" vertical="center" wrapText="1"/>
    </xf>
    <xf numFmtId="0" fontId="3" fillId="4" borderId="2" xfId="0" applyFont="1" applyFill="1" applyBorder="1" applyAlignment="1">
      <alignment horizontal="center" vertical="center" wrapText="1"/>
    </xf>
    <xf numFmtId="164" fontId="4" fillId="4" borderId="31" xfId="0" applyNumberFormat="1" applyFont="1" applyFill="1" applyBorder="1" applyAlignment="1">
      <alignment horizontal="center" vertical="center" wrapText="1"/>
    </xf>
    <xf numFmtId="0" fontId="15" fillId="4" borderId="11" xfId="0" quotePrefix="1" applyFont="1" applyFill="1" applyBorder="1" applyAlignment="1">
      <alignment horizontal="center" vertical="center" wrapText="1"/>
    </xf>
    <xf numFmtId="164" fontId="15" fillId="4" borderId="48" xfId="0" quotePrefix="1" applyNumberFormat="1" applyFont="1" applyFill="1" applyBorder="1" applyAlignment="1">
      <alignment horizontal="center" vertical="center" wrapText="1"/>
    </xf>
    <xf numFmtId="0" fontId="3" fillId="4" borderId="63"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4" fillId="4" borderId="64" xfId="0" applyFont="1" applyFill="1" applyBorder="1" applyAlignment="1">
      <alignment horizontal="center" vertical="center" wrapText="1"/>
    </xf>
    <xf numFmtId="0" fontId="4" fillId="4" borderId="33" xfId="0" applyFont="1" applyFill="1" applyBorder="1" applyAlignment="1">
      <alignment horizontal="center" vertical="center"/>
    </xf>
    <xf numFmtId="0" fontId="3" fillId="4" borderId="46" xfId="0" applyFont="1" applyFill="1" applyBorder="1" applyAlignment="1">
      <alignment horizontal="left" vertical="center" wrapText="1"/>
    </xf>
    <xf numFmtId="0" fontId="4" fillId="4" borderId="6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61"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3" fillId="4" borderId="5" xfId="0" applyFont="1" applyFill="1" applyBorder="1" applyAlignment="1">
      <alignment horizontal="center"/>
    </xf>
    <xf numFmtId="0" fontId="8" fillId="2" borderId="0" xfId="0" applyFont="1" applyFill="1" applyBorder="1" applyAlignment="1" applyProtection="1">
      <alignment horizontal="center"/>
    </xf>
    <xf numFmtId="0" fontId="4" fillId="2" borderId="0" xfId="0" applyFont="1" applyFill="1" applyBorder="1" applyAlignment="1" applyProtection="1">
      <alignment horizontal="center"/>
    </xf>
    <xf numFmtId="0" fontId="11" fillId="2" borderId="1" xfId="0" applyFont="1" applyFill="1" applyBorder="1" applyAlignment="1" applyProtection="1">
      <alignment horizontal="center"/>
    </xf>
    <xf numFmtId="0" fontId="4" fillId="2" borderId="1" xfId="0" applyFont="1" applyFill="1" applyBorder="1" applyAlignment="1" applyProtection="1">
      <alignment horizontal="center"/>
    </xf>
    <xf numFmtId="0" fontId="11" fillId="2" borderId="66" xfId="0" applyFont="1" applyFill="1" applyBorder="1" applyAlignment="1" applyProtection="1">
      <alignment horizontal="center" vertical="top"/>
    </xf>
    <xf numFmtId="0" fontId="4" fillId="2" borderId="53" xfId="0" applyFont="1" applyFill="1" applyBorder="1" applyAlignment="1" applyProtection="1">
      <alignment horizontal="center"/>
    </xf>
    <xf numFmtId="0" fontId="8" fillId="2" borderId="66" xfId="0" applyFont="1" applyFill="1" applyBorder="1" applyProtection="1"/>
    <xf numFmtId="0" fontId="11" fillId="2" borderId="67" xfId="0" applyFont="1" applyFill="1" applyBorder="1" applyAlignment="1" applyProtection="1">
      <alignment horizontal="center"/>
    </xf>
    <xf numFmtId="0" fontId="11" fillId="2" borderId="66" xfId="0" applyFont="1" applyFill="1" applyBorder="1" applyAlignment="1" applyProtection="1">
      <alignment horizontal="center"/>
    </xf>
    <xf numFmtId="0" fontId="3" fillId="2" borderId="66" xfId="0" applyFont="1" applyFill="1" applyBorder="1" applyProtection="1"/>
    <xf numFmtId="0" fontId="4" fillId="2" borderId="67" xfId="0" applyFont="1" applyFill="1" applyBorder="1" applyAlignment="1" applyProtection="1">
      <alignment horizontal="center"/>
    </xf>
    <xf numFmtId="0" fontId="4" fillId="2" borderId="53" xfId="0" applyFont="1" applyFill="1" applyBorder="1" applyProtection="1"/>
    <xf numFmtId="0" fontId="4" fillId="2" borderId="21" xfId="0" applyFont="1" applyFill="1" applyBorder="1" applyProtection="1"/>
    <xf numFmtId="0" fontId="11" fillId="2" borderId="34" xfId="0" applyFont="1" applyFill="1" applyBorder="1" applyProtection="1"/>
    <xf numFmtId="0" fontId="11" fillId="2" borderId="21" xfId="0" applyFont="1" applyFill="1" applyBorder="1" applyProtection="1"/>
    <xf numFmtId="0" fontId="11" fillId="2" borderId="54" xfId="0" applyFont="1" applyFill="1" applyBorder="1" applyProtection="1"/>
    <xf numFmtId="0" fontId="11" fillId="2" borderId="27" xfId="0" applyFont="1" applyFill="1" applyBorder="1" applyProtection="1"/>
    <xf numFmtId="0" fontId="4" fillId="2" borderId="34" xfId="0" applyFont="1" applyFill="1" applyBorder="1" applyProtection="1"/>
    <xf numFmtId="0" fontId="4" fillId="2" borderId="54" xfId="0" applyFont="1" applyFill="1" applyBorder="1" applyProtection="1"/>
    <xf numFmtId="0" fontId="4" fillId="2" borderId="27" xfId="0" applyFont="1" applyFill="1" applyBorder="1" applyProtection="1"/>
    <xf numFmtId="49" fontId="11" fillId="2" borderId="66" xfId="0" applyNumberFormat="1" applyFont="1" applyFill="1" applyBorder="1" applyAlignment="1" applyProtection="1">
      <alignment horizontal="center" vertical="top"/>
    </xf>
    <xf numFmtId="49" fontId="11" fillId="2" borderId="67" xfId="0" applyNumberFormat="1" applyFont="1" applyFill="1" applyBorder="1" applyAlignment="1" applyProtection="1">
      <alignment horizontal="center" vertical="top"/>
    </xf>
    <xf numFmtId="0" fontId="11" fillId="2" borderId="66" xfId="0" applyFont="1" applyFill="1" applyBorder="1" applyAlignment="1" applyProtection="1">
      <alignment vertical="top"/>
    </xf>
    <xf numFmtId="49" fontId="4" fillId="2" borderId="66" xfId="0" applyNumberFormat="1" applyFont="1" applyFill="1" applyBorder="1" applyAlignment="1" applyProtection="1">
      <alignment horizontal="center"/>
    </xf>
    <xf numFmtId="49" fontId="4" fillId="2" borderId="67" xfId="0" applyNumberFormat="1" applyFont="1" applyFill="1" applyBorder="1" applyAlignment="1" applyProtection="1">
      <alignment horizontal="center"/>
    </xf>
    <xf numFmtId="0" fontId="4" fillId="2" borderId="66" xfId="0" applyFont="1" applyFill="1" applyBorder="1" applyAlignment="1" applyProtection="1">
      <alignment vertical="top"/>
    </xf>
    <xf numFmtId="49" fontId="4" fillId="2" borderId="66" xfId="0" applyNumberFormat="1" applyFont="1" applyFill="1" applyBorder="1" applyAlignment="1" applyProtection="1">
      <alignment horizontal="center" vertical="top"/>
    </xf>
    <xf numFmtId="0" fontId="11" fillId="2" borderId="49" xfId="0" applyFont="1" applyFill="1" applyBorder="1" applyAlignment="1" applyProtection="1">
      <alignment vertical="top"/>
    </xf>
    <xf numFmtId="0" fontId="11" fillId="2" borderId="51" xfId="0" applyFont="1" applyFill="1" applyBorder="1" applyAlignment="1" applyProtection="1">
      <alignment vertical="top"/>
    </xf>
    <xf numFmtId="0" fontId="4" fillId="2" borderId="49" xfId="0" applyFont="1" applyFill="1" applyBorder="1" applyProtection="1"/>
    <xf numFmtId="0" fontId="4" fillId="2" borderId="51" xfId="0" applyFont="1" applyFill="1" applyBorder="1" applyProtection="1"/>
    <xf numFmtId="0" fontId="4" fillId="2" borderId="49" xfId="0" applyFont="1" applyFill="1" applyBorder="1" applyAlignment="1" applyProtection="1">
      <alignment vertical="top"/>
    </xf>
    <xf numFmtId="0" fontId="11" fillId="2" borderId="21" xfId="0" applyFont="1" applyFill="1" applyBorder="1" applyAlignment="1" applyProtection="1">
      <alignment vertical="top"/>
    </xf>
    <xf numFmtId="0" fontId="11" fillId="2" borderId="34" xfId="0" applyFont="1" applyFill="1" applyBorder="1" applyAlignment="1" applyProtection="1">
      <alignment vertical="top"/>
    </xf>
    <xf numFmtId="0" fontId="11" fillId="2" borderId="54" xfId="0" applyFont="1" applyFill="1" applyBorder="1" applyAlignment="1" applyProtection="1">
      <alignment vertical="top"/>
    </xf>
    <xf numFmtId="0" fontId="11" fillId="2" borderId="27" xfId="0" applyFont="1" applyFill="1" applyBorder="1" applyAlignment="1" applyProtection="1">
      <alignment vertical="top"/>
    </xf>
    <xf numFmtId="0" fontId="11" fillId="2" borderId="45" xfId="0" applyFont="1" applyFill="1" applyBorder="1" applyAlignment="1" applyProtection="1">
      <alignment vertical="top"/>
    </xf>
    <xf numFmtId="0" fontId="4" fillId="2" borderId="45" xfId="0" applyFont="1" applyFill="1" applyBorder="1" applyAlignment="1" applyProtection="1">
      <alignment vertical="top"/>
    </xf>
    <xf numFmtId="0" fontId="4" fillId="2" borderId="66" xfId="0" applyFont="1" applyFill="1" applyBorder="1" applyAlignment="1" applyProtection="1">
      <alignment horizontal="center" vertical="top"/>
    </xf>
    <xf numFmtId="0" fontId="11" fillId="2" borderId="53" xfId="0" applyFont="1" applyFill="1" applyBorder="1" applyAlignment="1" applyProtection="1">
      <alignment vertical="top"/>
    </xf>
    <xf numFmtId="0" fontId="11" fillId="2" borderId="0" xfId="0" applyFont="1" applyFill="1" applyBorder="1" applyAlignment="1" applyProtection="1">
      <alignment vertical="top"/>
    </xf>
    <xf numFmtId="0" fontId="4" fillId="2" borderId="53" xfId="0" applyFont="1" applyFill="1" applyBorder="1" applyAlignment="1" applyProtection="1">
      <alignment vertical="top"/>
    </xf>
    <xf numFmtId="0" fontId="4" fillId="2" borderId="51" xfId="0" applyFont="1" applyFill="1" applyBorder="1" applyAlignment="1" applyProtection="1">
      <alignment vertical="top"/>
    </xf>
    <xf numFmtId="0" fontId="4" fillId="2" borderId="54" xfId="0" applyFont="1" applyFill="1" applyBorder="1" applyAlignment="1" applyProtection="1">
      <alignment vertical="top"/>
    </xf>
    <xf numFmtId="0" fontId="4" fillId="2" borderId="34" xfId="0" applyFont="1" applyFill="1" applyBorder="1" applyAlignment="1" applyProtection="1">
      <alignment vertical="top"/>
    </xf>
    <xf numFmtId="0" fontId="4" fillId="2" borderId="21" xfId="0" applyFont="1" applyFill="1" applyBorder="1" applyAlignment="1" applyProtection="1">
      <alignment vertical="top"/>
    </xf>
    <xf numFmtId="0" fontId="4" fillId="2" borderId="27" xfId="0" applyFont="1" applyFill="1" applyBorder="1" applyAlignment="1" applyProtection="1">
      <alignment vertical="top"/>
    </xf>
    <xf numFmtId="164" fontId="11" fillId="2" borderId="66" xfId="0" applyNumberFormat="1" applyFont="1" applyFill="1" applyBorder="1" applyAlignment="1" applyProtection="1">
      <alignment horizontal="center" vertical="top"/>
    </xf>
    <xf numFmtId="9" fontId="11" fillId="2" borderId="66" xfId="0" applyNumberFormat="1" applyFont="1" applyFill="1" applyBorder="1" applyAlignment="1" applyProtection="1">
      <alignment horizontal="center" vertical="top"/>
    </xf>
    <xf numFmtId="10" fontId="11" fillId="2" borderId="66" xfId="0" applyNumberFormat="1" applyFont="1" applyFill="1" applyBorder="1" applyAlignment="1" applyProtection="1">
      <alignment horizontal="center" vertical="top"/>
    </xf>
    <xf numFmtId="10" fontId="11" fillId="2" borderId="45" xfId="0" applyNumberFormat="1" applyFont="1" applyFill="1" applyBorder="1" applyAlignment="1" applyProtection="1">
      <alignment horizontal="center" vertical="top"/>
    </xf>
    <xf numFmtId="9" fontId="4" fillId="2" borderId="53" xfId="0" applyNumberFormat="1" applyFont="1" applyFill="1" applyBorder="1" applyAlignment="1" applyProtection="1">
      <alignment horizontal="center"/>
    </xf>
    <xf numFmtId="164" fontId="4" fillId="2" borderId="66" xfId="0" applyNumberFormat="1" applyFont="1" applyFill="1" applyBorder="1" applyAlignment="1" applyProtection="1">
      <alignment horizontal="center" vertical="top"/>
    </xf>
    <xf numFmtId="9" fontId="4" fillId="2" borderId="66" xfId="0" applyNumberFormat="1" applyFont="1" applyFill="1" applyBorder="1" applyAlignment="1" applyProtection="1">
      <alignment horizontal="center" vertical="top"/>
    </xf>
    <xf numFmtId="10" fontId="4" fillId="2" borderId="66" xfId="0" applyNumberFormat="1" applyFont="1" applyFill="1" applyBorder="1" applyAlignment="1" applyProtection="1">
      <alignment horizontal="center" vertical="top"/>
    </xf>
    <xf numFmtId="10" fontId="4" fillId="2" borderId="45" xfId="0" applyNumberFormat="1" applyFont="1" applyFill="1" applyBorder="1" applyAlignment="1" applyProtection="1">
      <alignment horizontal="center" vertical="top"/>
    </xf>
    <xf numFmtId="0" fontId="4" fillId="2" borderId="21" xfId="0" applyFont="1" applyFill="1" applyBorder="1" applyAlignment="1" applyProtection="1">
      <alignment horizontal="left" vertical="top"/>
    </xf>
    <xf numFmtId="0" fontId="11" fillId="2" borderId="45" xfId="0" applyFont="1" applyFill="1" applyBorder="1" applyAlignment="1" applyProtection="1">
      <alignment horizontal="center" vertical="top"/>
    </xf>
    <xf numFmtId="0" fontId="4" fillId="2" borderId="45" xfId="0" applyFont="1" applyFill="1" applyBorder="1" applyAlignment="1" applyProtection="1">
      <alignment horizontal="center" vertical="top"/>
    </xf>
    <xf numFmtId="0" fontId="4" fillId="2" borderId="53" xfId="0" applyFont="1" applyFill="1" applyBorder="1" applyAlignment="1" applyProtection="1">
      <alignment horizontal="left"/>
    </xf>
    <xf numFmtId="0" fontId="11" fillId="2" borderId="68" xfId="0" applyFont="1" applyFill="1" applyBorder="1" applyAlignment="1" applyProtection="1">
      <alignment vertical="top"/>
    </xf>
    <xf numFmtId="0" fontId="11" fillId="2" borderId="67" xfId="0" applyFont="1" applyFill="1" applyBorder="1" applyAlignment="1" applyProtection="1">
      <alignment vertical="top"/>
    </xf>
    <xf numFmtId="0" fontId="11" fillId="2" borderId="66" xfId="0" applyFont="1" applyFill="1" applyBorder="1" applyAlignment="1" applyProtection="1">
      <alignment horizontal="left" vertical="top"/>
    </xf>
    <xf numFmtId="0" fontId="11" fillId="2" borderId="45" xfId="0" applyFont="1" applyFill="1" applyBorder="1" applyAlignment="1" applyProtection="1">
      <alignment horizontal="left" vertical="top"/>
    </xf>
    <xf numFmtId="0" fontId="4" fillId="2" borderId="68" xfId="0" applyFont="1" applyFill="1" applyBorder="1" applyAlignment="1" applyProtection="1">
      <alignment vertical="top"/>
    </xf>
    <xf numFmtId="0" fontId="4" fillId="2" borderId="67" xfId="0" applyFont="1" applyFill="1" applyBorder="1" applyAlignment="1" applyProtection="1">
      <alignment vertical="top"/>
    </xf>
    <xf numFmtId="0" fontId="4" fillId="2" borderId="66" xfId="0" applyFont="1" applyFill="1" applyBorder="1" applyAlignment="1" applyProtection="1">
      <alignment horizontal="left" vertical="top"/>
    </xf>
    <xf numFmtId="0" fontId="4" fillId="2" borderId="45" xfId="0" applyFont="1" applyFill="1" applyBorder="1" applyAlignment="1" applyProtection="1">
      <alignment horizontal="left" vertical="top"/>
    </xf>
    <xf numFmtId="0" fontId="11" fillId="2" borderId="49" xfId="0" applyFont="1" applyFill="1" applyBorder="1" applyProtection="1"/>
    <xf numFmtId="9" fontId="11" fillId="2" borderId="49" xfId="0" applyNumberFormat="1" applyFont="1" applyFill="1" applyBorder="1" applyAlignment="1" applyProtection="1">
      <alignment horizontal="left" vertical="top"/>
    </xf>
    <xf numFmtId="9" fontId="11" fillId="2" borderId="0" xfId="0" applyNumberFormat="1" applyFont="1" applyFill="1" applyBorder="1" applyAlignment="1" applyProtection="1">
      <alignment horizontal="left" vertical="top"/>
    </xf>
    <xf numFmtId="0" fontId="11" fillId="2" borderId="49" xfId="0" applyFont="1" applyFill="1" applyBorder="1" applyAlignment="1" applyProtection="1">
      <alignment horizontal="left" vertical="top"/>
    </xf>
    <xf numFmtId="9" fontId="4" fillId="2" borderId="49" xfId="0" applyNumberFormat="1" applyFont="1" applyFill="1" applyBorder="1" applyAlignment="1" applyProtection="1">
      <alignment horizontal="left" vertical="top"/>
    </xf>
    <xf numFmtId="0" fontId="4" fillId="2" borderId="49" xfId="0" applyFont="1" applyFill="1" applyBorder="1" applyAlignment="1" applyProtection="1">
      <alignment horizontal="left" vertical="top"/>
    </xf>
    <xf numFmtId="0" fontId="11" fillId="2" borderId="0" xfId="0" applyFont="1" applyFill="1" applyBorder="1" applyAlignment="1" applyProtection="1">
      <alignment horizontal="left" vertical="top"/>
    </xf>
    <xf numFmtId="0" fontId="11" fillId="2" borderId="21" xfId="0" applyFont="1" applyFill="1" applyBorder="1" applyAlignment="1" applyProtection="1">
      <alignment horizontal="left" vertical="top"/>
    </xf>
    <xf numFmtId="0" fontId="11" fillId="2" borderId="27" xfId="0" applyFont="1" applyFill="1" applyBorder="1" applyAlignment="1" applyProtection="1">
      <alignment horizontal="left" vertical="top"/>
    </xf>
    <xf numFmtId="0" fontId="4" fillId="2" borderId="27" xfId="0" applyFont="1" applyFill="1" applyBorder="1" applyAlignment="1" applyProtection="1">
      <alignment horizontal="left" vertical="top"/>
    </xf>
    <xf numFmtId="0" fontId="4" fillId="2" borderId="45" xfId="0" applyFont="1" applyFill="1" applyBorder="1" applyProtection="1"/>
    <xf numFmtId="0" fontId="11" fillId="2" borderId="45" xfId="0" applyFont="1" applyFill="1" applyBorder="1" applyProtection="1"/>
    <xf numFmtId="0" fontId="11" fillId="2" borderId="45" xfId="0" applyFont="1" applyFill="1" applyBorder="1" applyAlignment="1" applyProtection="1">
      <alignment horizontal="left"/>
    </xf>
    <xf numFmtId="0" fontId="4" fillId="2" borderId="0" xfId="0" applyFont="1" applyFill="1" applyBorder="1" applyAlignment="1" applyProtection="1">
      <alignment horizontal="left"/>
    </xf>
    <xf numFmtId="0" fontId="11" fillId="2" borderId="0" xfId="0" applyFont="1" applyFill="1" applyBorder="1" applyProtection="1"/>
    <xf numFmtId="0" fontId="15" fillId="4" borderId="12" xfId="0" quotePrefix="1" applyFont="1" applyFill="1" applyBorder="1" applyAlignment="1" applyProtection="1">
      <alignment horizontal="center" vertical="center" wrapText="1"/>
    </xf>
    <xf numFmtId="0" fontId="15" fillId="4" borderId="47" xfId="0" quotePrefix="1" applyFont="1" applyFill="1" applyBorder="1" applyAlignment="1">
      <alignment horizontal="center" vertical="center"/>
    </xf>
    <xf numFmtId="0" fontId="15" fillId="4" borderId="0" xfId="0" quotePrefix="1" applyFont="1" applyFill="1" applyBorder="1" applyAlignment="1">
      <alignment horizontal="center" vertical="center" wrapText="1"/>
    </xf>
    <xf numFmtId="0" fontId="15" fillId="4" borderId="49" xfId="0" quotePrefix="1" applyFont="1" applyFill="1" applyBorder="1" applyAlignment="1">
      <alignment horizontal="center" vertical="center" wrapText="1"/>
    </xf>
    <xf numFmtId="0" fontId="15" fillId="4" borderId="50" xfId="0" quotePrefix="1" applyFont="1" applyFill="1" applyBorder="1" applyAlignment="1">
      <alignment horizontal="center" vertical="center" wrapText="1"/>
    </xf>
    <xf numFmtId="0" fontId="15" fillId="4" borderId="57" xfId="0" quotePrefix="1" applyFont="1" applyFill="1" applyBorder="1" applyAlignment="1">
      <alignment horizontal="center" vertical="center" wrapText="1"/>
    </xf>
    <xf numFmtId="0" fontId="15" fillId="4" borderId="51" xfId="0" quotePrefix="1" applyFont="1" applyFill="1" applyBorder="1" applyAlignment="1">
      <alignment horizontal="center" vertical="center" wrapText="1"/>
    </xf>
    <xf numFmtId="0" fontId="15" fillId="4" borderId="53" xfId="0" quotePrefix="1" applyFont="1" applyFill="1" applyBorder="1" applyAlignment="1">
      <alignment horizontal="center" vertical="center" wrapText="1"/>
    </xf>
    <xf numFmtId="0" fontId="4" fillId="0" borderId="29" xfId="0" applyFont="1" applyBorder="1"/>
    <xf numFmtId="0" fontId="4" fillId="0" borderId="5" xfId="0" applyFont="1" applyBorder="1"/>
    <xf numFmtId="0" fontId="3" fillId="0" borderId="0" xfId="0" applyFont="1" applyBorder="1" applyAlignment="1" applyProtection="1">
      <alignment horizontal="center" vertical="center" wrapText="1"/>
    </xf>
    <xf numFmtId="164" fontId="15" fillId="4" borderId="12" xfId="0" quotePrefix="1" applyNumberFormat="1" applyFont="1" applyFill="1" applyBorder="1" applyAlignment="1">
      <alignment horizontal="center" vertical="center" wrapText="1"/>
    </xf>
    <xf numFmtId="0" fontId="15" fillId="4" borderId="11" xfId="0" quotePrefix="1" applyNumberFormat="1" applyFont="1" applyFill="1" applyBorder="1" applyAlignment="1">
      <alignment horizontal="center" vertical="center" wrapText="1"/>
    </xf>
    <xf numFmtId="0" fontId="15" fillId="4" borderId="48" xfId="0" quotePrefix="1" applyNumberFormat="1" applyFont="1" applyFill="1" applyBorder="1" applyAlignment="1">
      <alignment horizontal="center" vertical="center" wrapText="1"/>
    </xf>
    <xf numFmtId="0" fontId="15" fillId="4" borderId="59" xfId="0" quotePrefix="1" applyFont="1" applyFill="1" applyBorder="1" applyAlignment="1">
      <alignment horizontal="center" vertical="center" wrapText="1"/>
    </xf>
    <xf numFmtId="0" fontId="15" fillId="4" borderId="69" xfId="0" quotePrefix="1" applyFont="1" applyFill="1" applyBorder="1" applyAlignment="1">
      <alignment horizontal="center" vertical="center" wrapText="1"/>
    </xf>
    <xf numFmtId="0" fontId="15" fillId="4" borderId="60" xfId="0" quotePrefix="1" applyFont="1" applyFill="1" applyBorder="1" applyAlignment="1">
      <alignment horizontal="center" vertical="center" wrapText="1"/>
    </xf>
    <xf numFmtId="3" fontId="4" fillId="0" borderId="0" xfId="6" applyNumberFormat="1" applyFont="1" applyFill="1" applyBorder="1" applyAlignment="1">
      <alignment horizontal="center" vertical="top"/>
    </xf>
    <xf numFmtId="0" fontId="3" fillId="0" borderId="0" xfId="0" applyFont="1" applyFill="1" applyBorder="1"/>
    <xf numFmtId="0" fontId="4" fillId="0" borderId="0" xfId="0" applyFont="1" applyBorder="1"/>
    <xf numFmtId="0" fontId="3" fillId="0" borderId="0" xfId="0" applyFont="1" applyBorder="1"/>
    <xf numFmtId="0" fontId="0" fillId="0" borderId="0" xfId="0" applyBorder="1"/>
    <xf numFmtId="0" fontId="4" fillId="0" borderId="0" xfId="0" applyFont="1" applyBorder="1" applyAlignment="1">
      <alignment vertical="top"/>
    </xf>
    <xf numFmtId="0" fontId="15" fillId="0" borderId="0" xfId="0" quotePrefix="1" applyFont="1" applyBorder="1" applyAlignment="1">
      <alignment horizontal="center" vertical="center"/>
    </xf>
    <xf numFmtId="0" fontId="15" fillId="0" borderId="0" xfId="0" applyFont="1" applyBorder="1" applyAlignment="1" applyProtection="1">
      <alignment horizontal="center"/>
    </xf>
    <xf numFmtId="0" fontId="3" fillId="0" borderId="0" xfId="0" applyFont="1" applyBorder="1" applyProtection="1"/>
    <xf numFmtId="0" fontId="15" fillId="0" borderId="0" xfId="0" quotePrefix="1" applyFont="1" applyBorder="1" applyAlignment="1" applyProtection="1">
      <alignment horizontal="center"/>
    </xf>
    <xf numFmtId="0" fontId="15" fillId="0" borderId="0" xfId="0" quotePrefix="1" applyFont="1" applyBorder="1"/>
    <xf numFmtId="0" fontId="15" fillId="0" borderId="0" xfId="0" applyFont="1" applyBorder="1"/>
    <xf numFmtId="0" fontId="4" fillId="0" borderId="0" xfId="0" applyFont="1" applyBorder="1" applyAlignment="1">
      <alignment horizontal="left"/>
    </xf>
    <xf numFmtId="0" fontId="15" fillId="0" borderId="0" xfId="0" applyFont="1" applyFill="1" applyBorder="1"/>
    <xf numFmtId="0" fontId="15" fillId="0" borderId="0" xfId="0" quotePrefix="1" applyFont="1" applyFill="1" applyBorder="1" applyAlignment="1">
      <alignment horizontal="center" vertical="center"/>
    </xf>
    <xf numFmtId="0" fontId="16" fillId="0" borderId="0" xfId="0" applyFont="1" applyFill="1" applyBorder="1"/>
    <xf numFmtId="0" fontId="4" fillId="0" borderId="0" xfId="0" applyFont="1" applyFill="1" applyBorder="1" applyAlignment="1">
      <alignment vertical="top"/>
    </xf>
    <xf numFmtId="0" fontId="4" fillId="0" borderId="0" xfId="0" applyFont="1" applyFill="1" applyBorder="1" applyAlignment="1">
      <alignment horizontal="left" vertical="top"/>
    </xf>
    <xf numFmtId="3" fontId="4" fillId="0" borderId="0" xfId="0" applyNumberFormat="1" applyFont="1" applyFill="1" applyBorder="1" applyAlignment="1">
      <alignment horizontal="center" vertical="top"/>
    </xf>
    <xf numFmtId="0" fontId="4" fillId="0" borderId="0" xfId="0" applyFont="1" applyFill="1" applyBorder="1" applyAlignment="1">
      <alignment horizontal="center"/>
    </xf>
    <xf numFmtId="0" fontId="14" fillId="0" borderId="0" xfId="0" applyFont="1" applyBorder="1"/>
    <xf numFmtId="0" fontId="15" fillId="0" borderId="0" xfId="0" applyFont="1" applyBorder="1" applyAlignment="1">
      <alignment horizontal="center"/>
    </xf>
    <xf numFmtId="0" fontId="15" fillId="0" borderId="0" xfId="0" quotePrefix="1" applyFont="1" applyBorder="1" applyAlignment="1">
      <alignment horizontal="center"/>
    </xf>
    <xf numFmtId="0" fontId="4" fillId="0" borderId="0" xfId="0" applyNumberFormat="1" applyFont="1" applyFill="1" applyBorder="1"/>
    <xf numFmtId="0" fontId="10" fillId="0" borderId="0" xfId="0" applyFont="1" applyBorder="1"/>
    <xf numFmtId="0" fontId="3" fillId="2" borderId="0" xfId="0" applyFont="1" applyFill="1" applyBorder="1" applyProtection="1"/>
    <xf numFmtId="0" fontId="9" fillId="2" borderId="0" xfId="0" applyFont="1" applyFill="1" applyBorder="1" applyProtection="1"/>
    <xf numFmtId="0" fontId="10" fillId="2" borderId="0" xfId="0" applyFont="1" applyFill="1" applyBorder="1" applyAlignment="1" applyProtection="1">
      <alignment horizontal="center"/>
    </xf>
    <xf numFmtId="0" fontId="4" fillId="2" borderId="0" xfId="0" applyFont="1" applyFill="1" applyBorder="1" applyAlignment="1" applyProtection="1">
      <alignment vertical="top"/>
    </xf>
    <xf numFmtId="9" fontId="4" fillId="2" borderId="0" xfId="0" applyNumberFormat="1"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4" fillId="4" borderId="18" xfId="0" applyFont="1" applyFill="1" applyBorder="1" applyAlignment="1">
      <alignment horizontal="center" vertical="center"/>
    </xf>
    <xf numFmtId="0" fontId="4" fillId="0" borderId="18" xfId="0" applyFont="1" applyBorder="1" applyAlignment="1">
      <alignment horizontal="center" vertical="center"/>
    </xf>
    <xf numFmtId="0" fontId="4" fillId="4" borderId="19" xfId="0" applyFont="1" applyFill="1" applyBorder="1" applyAlignment="1" applyProtection="1">
      <alignment horizontal="center" vertical="center"/>
    </xf>
    <xf numFmtId="0" fontId="4" fillId="0" borderId="19" xfId="0" applyFont="1" applyBorder="1" applyAlignment="1" applyProtection="1">
      <alignment horizontal="center" vertical="center"/>
    </xf>
    <xf numFmtId="0" fontId="4" fillId="4" borderId="19" xfId="0" applyFont="1" applyFill="1" applyBorder="1" applyAlignment="1">
      <alignment horizontal="center" vertical="center"/>
    </xf>
    <xf numFmtId="0" fontId="4" fillId="0" borderId="19" xfId="0" applyFont="1" applyBorder="1" applyAlignment="1">
      <alignment horizontal="center" vertical="center"/>
    </xf>
    <xf numFmtId="0" fontId="4" fillId="4" borderId="70" xfId="0" applyFont="1" applyFill="1" applyBorder="1" applyAlignment="1">
      <alignment horizontal="center" vertical="center"/>
    </xf>
    <xf numFmtId="0" fontId="4" fillId="0" borderId="70" xfId="0" applyFont="1" applyBorder="1" applyAlignment="1">
      <alignment horizontal="center" vertical="center"/>
    </xf>
    <xf numFmtId="0" fontId="4" fillId="0" borderId="19" xfId="0" applyFont="1" applyBorder="1" applyAlignment="1" applyProtection="1">
      <alignment horizontal="center" vertical="center" wrapText="1"/>
    </xf>
    <xf numFmtId="49" fontId="15" fillId="4" borderId="0" xfId="0" quotePrefix="1" applyNumberFormat="1" applyFont="1" applyFill="1" applyBorder="1" applyAlignment="1" applyProtection="1">
      <alignment horizontal="center" vertical="center" wrapText="1"/>
    </xf>
    <xf numFmtId="0" fontId="4" fillId="4" borderId="18" xfId="0" applyFont="1" applyFill="1" applyBorder="1" applyAlignment="1">
      <alignment horizontal="center"/>
    </xf>
    <xf numFmtId="0" fontId="4" fillId="4" borderId="19" xfId="0" applyFont="1" applyFill="1" applyBorder="1" applyAlignment="1">
      <alignment horizontal="center"/>
    </xf>
    <xf numFmtId="0" fontId="4" fillId="4" borderId="19" xfId="0" applyFont="1" applyFill="1" applyBorder="1" applyAlignment="1" applyProtection="1">
      <alignment horizontal="center"/>
    </xf>
    <xf numFmtId="0" fontId="4" fillId="4" borderId="70" xfId="0" applyFont="1" applyFill="1" applyBorder="1" applyAlignment="1">
      <alignment horizontal="center"/>
    </xf>
    <xf numFmtId="164" fontId="4" fillId="4" borderId="15" xfId="0" applyNumberFormat="1" applyFont="1" applyFill="1" applyBorder="1" applyAlignment="1">
      <alignment horizontal="center" vertical="center" wrapText="1"/>
    </xf>
    <xf numFmtId="3" fontId="4" fillId="0" borderId="54" xfId="0" applyNumberFormat="1" applyFont="1" applyBorder="1" applyAlignment="1">
      <alignment horizontal="center"/>
    </xf>
    <xf numFmtId="3" fontId="4" fillId="0" borderId="34" xfId="0" applyNumberFormat="1" applyFont="1" applyFill="1" applyBorder="1" applyAlignment="1">
      <alignment horizontal="center"/>
    </xf>
    <xf numFmtId="3" fontId="4" fillId="0" borderId="55" xfId="0" applyNumberFormat="1" applyFont="1" applyBorder="1" applyAlignment="1">
      <alignment horizontal="center"/>
    </xf>
    <xf numFmtId="3" fontId="4" fillId="0" borderId="35" xfId="0" applyNumberFormat="1" applyFont="1" applyFill="1" applyBorder="1" applyAlignment="1">
      <alignment horizontal="center"/>
    </xf>
    <xf numFmtId="3" fontId="4" fillId="0" borderId="56" xfId="0" applyNumberFormat="1" applyFont="1" applyBorder="1" applyAlignment="1">
      <alignment horizontal="center"/>
    </xf>
    <xf numFmtId="3" fontId="4" fillId="0" borderId="71" xfId="0" applyNumberFormat="1" applyFont="1" applyFill="1" applyBorder="1" applyAlignment="1">
      <alignment horizontal="center"/>
    </xf>
    <xf numFmtId="3" fontId="4" fillId="0" borderId="34" xfId="0" applyNumberFormat="1" applyFont="1" applyFill="1" applyBorder="1" applyAlignment="1">
      <alignment horizontal="right" indent="1"/>
    </xf>
    <xf numFmtId="3" fontId="4" fillId="0" borderId="35" xfId="0" applyNumberFormat="1" applyFont="1" applyFill="1" applyBorder="1" applyAlignment="1">
      <alignment horizontal="right" indent="1"/>
    </xf>
    <xf numFmtId="3" fontId="4" fillId="0" borderId="71" xfId="0" applyNumberFormat="1" applyFont="1" applyFill="1" applyBorder="1" applyAlignment="1">
      <alignment horizontal="right" indent="1"/>
    </xf>
    <xf numFmtId="6" fontId="4" fillId="2" borderId="0" xfId="0" applyNumberFormat="1" applyFont="1" applyFill="1" applyBorder="1" applyProtection="1"/>
    <xf numFmtId="0" fontId="15" fillId="2" borderId="0" xfId="0" quotePrefix="1" applyFont="1" applyFill="1" applyBorder="1" applyAlignment="1">
      <alignment horizontal="center" vertical="center"/>
    </xf>
    <xf numFmtId="0" fontId="3" fillId="2" borderId="0" xfId="0" applyFont="1" applyFill="1" applyBorder="1" applyAlignment="1" applyProtection="1">
      <alignment horizontal="center"/>
    </xf>
    <xf numFmtId="0" fontId="4" fillId="0" borderId="19" xfId="0" applyFont="1" applyBorder="1" applyAlignment="1">
      <alignment horizontal="center" vertical="center" wrapText="1"/>
    </xf>
    <xf numFmtId="0" fontId="4" fillId="0" borderId="70" xfId="0" applyFont="1" applyBorder="1" applyAlignment="1">
      <alignment horizontal="center" vertical="center" wrapText="1"/>
    </xf>
    <xf numFmtId="0" fontId="3" fillId="0" borderId="48" xfId="0" applyFont="1" applyFill="1" applyBorder="1" applyAlignment="1">
      <alignment horizontal="center" wrapText="1"/>
    </xf>
    <xf numFmtId="0" fontId="3" fillId="4" borderId="48" xfId="0" applyFont="1" applyFill="1" applyBorder="1" applyAlignment="1">
      <alignment horizont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7"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 fillId="0" borderId="29" xfId="0" applyFont="1" applyBorder="1" applyAlignment="1">
      <alignment horizontal="center"/>
    </xf>
    <xf numFmtId="0" fontId="3" fillId="4" borderId="46" xfId="0" applyFont="1" applyFill="1" applyBorder="1" applyAlignment="1">
      <alignment horizontal="center"/>
    </xf>
    <xf numFmtId="0" fontId="3" fillId="0" borderId="47" xfId="0" applyFont="1" applyBorder="1" applyAlignment="1">
      <alignment horizontal="center" vertical="center" wrapText="1"/>
    </xf>
    <xf numFmtId="0" fontId="3" fillId="4" borderId="47" xfId="0" applyFont="1" applyFill="1" applyBorder="1" applyAlignment="1">
      <alignment horizontal="center" vertical="center" wrapText="1"/>
    </xf>
    <xf numFmtId="0" fontId="3" fillId="0" borderId="46" xfId="0" applyFont="1" applyBorder="1" applyAlignment="1">
      <alignment horizontal="center" vertical="center" wrapText="1"/>
    </xf>
    <xf numFmtId="0" fontId="4" fillId="0" borderId="3" xfId="0" applyFont="1" applyBorder="1" applyAlignment="1">
      <alignment horizontal="left" vertical="top" wrapText="1"/>
    </xf>
    <xf numFmtId="0" fontId="3" fillId="0" borderId="48"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4" fillId="2" borderId="66" xfId="0" applyFont="1" applyFill="1" applyBorder="1" applyAlignment="1" applyProtection="1">
      <alignment horizontal="center"/>
    </xf>
    <xf numFmtId="0" fontId="4" fillId="2" borderId="49" xfId="0" applyFont="1" applyFill="1" applyBorder="1" applyAlignment="1" applyProtection="1">
      <alignment wrapText="1"/>
    </xf>
    <xf numFmtId="0" fontId="11" fillId="2" borderId="0" xfId="0" applyFont="1" applyFill="1" applyBorder="1" applyAlignment="1" applyProtection="1">
      <alignment vertical="top" wrapText="1"/>
    </xf>
    <xf numFmtId="0" fontId="11" fillId="2" borderId="49" xfId="0" applyFont="1" applyFill="1" applyBorder="1" applyAlignment="1" applyProtection="1">
      <alignment vertical="top" wrapText="1"/>
    </xf>
    <xf numFmtId="0" fontId="11" fillId="2" borderId="1" xfId="0" applyFont="1" applyFill="1" applyBorder="1" applyAlignment="1" applyProtection="1">
      <alignment horizontal="center" vertical="top"/>
      <protection hidden="1"/>
    </xf>
    <xf numFmtId="0" fontId="8" fillId="2" borderId="66" xfId="0" applyFont="1" applyFill="1" applyBorder="1" applyAlignment="1" applyProtection="1">
      <alignment horizontal="center" vertical="top"/>
      <protection hidden="1"/>
    </xf>
    <xf numFmtId="0" fontId="11" fillId="2" borderId="67" xfId="0" applyFont="1" applyFill="1" applyBorder="1" applyAlignment="1" applyProtection="1">
      <alignment horizontal="center" vertical="top"/>
      <protection hidden="1"/>
    </xf>
    <xf numFmtId="0" fontId="11" fillId="2" borderId="66" xfId="0" applyFont="1" applyFill="1" applyBorder="1" applyAlignment="1" applyProtection="1">
      <alignment horizontal="center" vertical="top"/>
      <protection hidden="1"/>
    </xf>
    <xf numFmtId="0" fontId="4" fillId="2" borderId="21" xfId="0" applyFont="1" applyFill="1" applyBorder="1" applyAlignment="1" applyProtection="1">
      <alignment horizontal="center" vertical="top"/>
      <protection hidden="1"/>
    </xf>
    <xf numFmtId="0" fontId="11" fillId="2" borderId="51" xfId="0" applyFont="1" applyFill="1" applyBorder="1" applyAlignment="1" applyProtection="1">
      <alignment horizontal="center" vertical="top"/>
      <protection hidden="1"/>
    </xf>
    <xf numFmtId="0" fontId="11" fillId="2" borderId="21" xfId="0" applyFont="1" applyFill="1" applyBorder="1" applyAlignment="1" applyProtection="1">
      <alignment horizontal="center" vertical="top"/>
      <protection hidden="1"/>
    </xf>
    <xf numFmtId="0" fontId="11" fillId="2" borderId="49" xfId="0" applyFont="1" applyFill="1" applyBorder="1" applyAlignment="1" applyProtection="1">
      <alignment horizontal="center" vertical="top"/>
      <protection hidden="1"/>
    </xf>
    <xf numFmtId="0" fontId="11" fillId="2" borderId="53" xfId="0" applyFont="1" applyFill="1" applyBorder="1" applyAlignment="1" applyProtection="1">
      <alignment horizontal="center" vertical="top"/>
      <protection hidden="1"/>
    </xf>
    <xf numFmtId="0" fontId="11" fillId="2" borderId="0" xfId="0" applyFont="1" applyFill="1" applyBorder="1" applyAlignment="1" applyProtection="1">
      <alignment horizontal="center" vertical="top"/>
      <protection hidden="1"/>
    </xf>
    <xf numFmtId="0" fontId="11" fillId="2" borderId="45" xfId="0" applyFont="1" applyFill="1" applyBorder="1" applyAlignment="1" applyProtection="1">
      <alignment horizontal="center" vertical="top"/>
      <protection hidden="1"/>
    </xf>
    <xf numFmtId="0" fontId="11" fillId="2" borderId="34" xfId="0" applyFont="1" applyFill="1" applyBorder="1" applyAlignment="1" applyProtection="1">
      <alignment horizontal="center" vertical="top"/>
      <protection hidden="1"/>
    </xf>
    <xf numFmtId="0" fontId="11" fillId="2" borderId="54" xfId="0" applyFont="1" applyFill="1" applyBorder="1" applyAlignment="1" applyProtection="1">
      <alignment horizontal="center" vertical="top"/>
      <protection hidden="1"/>
    </xf>
    <xf numFmtId="0" fontId="11" fillId="2" borderId="27" xfId="0" applyFont="1" applyFill="1" applyBorder="1" applyAlignment="1" applyProtection="1">
      <alignment horizontal="center" vertical="top"/>
      <protection hidden="1"/>
    </xf>
    <xf numFmtId="0" fontId="11" fillId="2" borderId="66" xfId="0" applyNumberFormat="1" applyFont="1" applyFill="1" applyBorder="1" applyAlignment="1" applyProtection="1">
      <alignment horizontal="center" vertical="top"/>
      <protection hidden="1"/>
    </xf>
    <xf numFmtId="0" fontId="4" fillId="2" borderId="49" xfId="0" applyFont="1" applyFill="1" applyBorder="1" applyAlignment="1" applyProtection="1">
      <alignment horizontal="center" vertical="top"/>
      <protection hidden="1"/>
    </xf>
    <xf numFmtId="164" fontId="11" fillId="2" borderId="66" xfId="0" applyNumberFormat="1" applyFont="1" applyFill="1" applyBorder="1" applyAlignment="1" applyProtection="1">
      <alignment horizontal="center" vertical="top"/>
      <protection hidden="1"/>
    </xf>
    <xf numFmtId="9" fontId="11" fillId="2" borderId="66" xfId="0" applyNumberFormat="1" applyFont="1" applyFill="1" applyBorder="1" applyAlignment="1" applyProtection="1">
      <alignment horizontal="center" vertical="top"/>
      <protection hidden="1"/>
    </xf>
    <xf numFmtId="10" fontId="11" fillId="2" borderId="66" xfId="0" applyNumberFormat="1" applyFont="1" applyFill="1" applyBorder="1" applyAlignment="1" applyProtection="1">
      <alignment horizontal="center" vertical="top"/>
      <protection hidden="1"/>
    </xf>
    <xf numFmtId="10" fontId="11" fillId="2" borderId="45" xfId="0" applyNumberFormat="1" applyFont="1" applyFill="1" applyBorder="1" applyAlignment="1" applyProtection="1">
      <alignment horizontal="center" vertical="top"/>
      <protection hidden="1"/>
    </xf>
    <xf numFmtId="0" fontId="11" fillId="2" borderId="49" xfId="0" applyFont="1" applyFill="1" applyBorder="1" applyAlignment="1" applyProtection="1">
      <alignment horizontal="center" vertical="top" wrapText="1"/>
      <protection hidden="1"/>
    </xf>
    <xf numFmtId="0" fontId="11" fillId="2" borderId="0" xfId="0" applyFont="1" applyFill="1" applyBorder="1" applyAlignment="1" applyProtection="1">
      <alignment horizontal="center" vertical="top" wrapText="1"/>
      <protection hidden="1"/>
    </xf>
    <xf numFmtId="0" fontId="4" fillId="2" borderId="49" xfId="0" applyFont="1" applyFill="1" applyBorder="1" applyAlignment="1" applyProtection="1">
      <alignment horizontal="center" vertical="top" wrapText="1"/>
      <protection hidden="1"/>
    </xf>
    <xf numFmtId="0" fontId="11" fillId="2" borderId="68" xfId="0" applyFont="1" applyFill="1" applyBorder="1" applyAlignment="1" applyProtection="1">
      <alignment horizontal="center" vertical="top"/>
      <protection hidden="1"/>
    </xf>
    <xf numFmtId="9" fontId="11" fillId="2" borderId="53" xfId="0" applyNumberFormat="1" applyFont="1" applyFill="1" applyBorder="1" applyAlignment="1" applyProtection="1">
      <alignment horizontal="center" vertical="top"/>
      <protection hidden="1"/>
    </xf>
    <xf numFmtId="9" fontId="11" fillId="2" borderId="51" xfId="0" applyNumberFormat="1" applyFont="1" applyFill="1" applyBorder="1" applyAlignment="1" applyProtection="1">
      <alignment horizontal="center" vertical="top"/>
      <protection hidden="1"/>
    </xf>
    <xf numFmtId="9" fontId="11" fillId="2" borderId="49" xfId="0" applyNumberFormat="1" applyFont="1" applyFill="1" applyBorder="1" applyAlignment="1" applyProtection="1">
      <alignment horizontal="center" vertical="top"/>
      <protection hidden="1"/>
    </xf>
    <xf numFmtId="9" fontId="11" fillId="2" borderId="0" xfId="0" applyNumberFormat="1" applyFont="1" applyFill="1" applyBorder="1" applyAlignment="1" applyProtection="1">
      <alignment horizontal="center" vertical="top"/>
      <protection hidden="1"/>
    </xf>
    <xf numFmtId="10" fontId="4" fillId="0" borderId="11" xfId="8" applyNumberFormat="1" applyFont="1" applyBorder="1" applyAlignment="1" applyProtection="1">
      <alignment horizontal="right" vertical="center" wrapText="1" indent="4"/>
    </xf>
    <xf numFmtId="10" fontId="4" fillId="0" borderId="48" xfId="8" applyNumberFormat="1" applyFont="1" applyBorder="1" applyAlignment="1" applyProtection="1">
      <alignment horizontal="right" vertical="center" wrapText="1" indent="4"/>
    </xf>
    <xf numFmtId="10" fontId="4" fillId="0" borderId="42" xfId="8" applyNumberFormat="1" applyFont="1" applyBorder="1" applyAlignment="1" applyProtection="1">
      <alignment horizontal="right" vertical="center" wrapText="1" indent="4"/>
    </xf>
    <xf numFmtId="10" fontId="4" fillId="0" borderId="44" xfId="8" applyNumberFormat="1" applyFont="1" applyBorder="1" applyAlignment="1" applyProtection="1">
      <alignment horizontal="right" vertical="center" wrapText="1" indent="4"/>
    </xf>
    <xf numFmtId="10" fontId="4" fillId="0" borderId="70" xfId="8" applyNumberFormat="1" applyFont="1" applyBorder="1" applyAlignment="1" applyProtection="1">
      <alignment horizontal="right" vertical="center" wrapText="1" indent="4"/>
    </xf>
    <xf numFmtId="10" fontId="4" fillId="0" borderId="4" xfId="8" applyNumberFormat="1" applyFont="1" applyBorder="1" applyAlignment="1" applyProtection="1">
      <alignment horizontal="right" vertical="center" wrapText="1" indent="4"/>
    </xf>
    <xf numFmtId="10" fontId="4" fillId="0" borderId="11" xfId="0" applyNumberFormat="1" applyFont="1" applyFill="1" applyBorder="1" applyAlignment="1" applyProtection="1">
      <alignment horizontal="right" vertical="center" wrapText="1" indent="6"/>
    </xf>
    <xf numFmtId="10" fontId="4" fillId="0" borderId="48" xfId="0" applyNumberFormat="1" applyFont="1" applyFill="1" applyBorder="1" applyAlignment="1" applyProtection="1">
      <alignment horizontal="right" vertical="center" wrapText="1" indent="6"/>
    </xf>
    <xf numFmtId="10" fontId="4" fillId="0" borderId="42" xfId="0" applyNumberFormat="1" applyFont="1" applyFill="1" applyBorder="1" applyAlignment="1" applyProtection="1">
      <alignment horizontal="right" vertical="center" wrapText="1" indent="6"/>
    </xf>
    <xf numFmtId="10" fontId="4" fillId="0" borderId="44" xfId="0" applyNumberFormat="1" applyFont="1" applyFill="1" applyBorder="1" applyAlignment="1" applyProtection="1">
      <alignment horizontal="right" vertical="center" wrapText="1" indent="6"/>
    </xf>
    <xf numFmtId="10" fontId="4" fillId="0" borderId="70" xfId="0" applyNumberFormat="1" applyFont="1" applyFill="1" applyBorder="1" applyAlignment="1" applyProtection="1">
      <alignment horizontal="right" vertical="center" wrapText="1" indent="6"/>
    </xf>
    <xf numFmtId="10" fontId="4" fillId="0" borderId="4" xfId="0" applyNumberFormat="1" applyFont="1" applyFill="1" applyBorder="1" applyAlignment="1" applyProtection="1">
      <alignment horizontal="right" vertical="center" wrapText="1" indent="6"/>
    </xf>
    <xf numFmtId="49" fontId="4" fillId="0" borderId="11" xfId="0" applyNumberFormat="1" applyFont="1" applyFill="1" applyBorder="1" applyAlignment="1" applyProtection="1">
      <alignment horizontal="center"/>
    </xf>
    <xf numFmtId="3" fontId="4" fillId="0" borderId="11" xfId="6" applyNumberFormat="1" applyFont="1" applyFill="1" applyBorder="1" applyAlignment="1" applyProtection="1">
      <alignment horizontal="right" vertical="center" indent="6"/>
    </xf>
    <xf numFmtId="164" fontId="4" fillId="0" borderId="48" xfId="8" applyNumberFormat="1" applyFont="1" applyFill="1" applyBorder="1" applyAlignment="1" applyProtection="1">
      <alignment horizontal="right" vertical="center" indent="6"/>
    </xf>
    <xf numFmtId="49" fontId="4" fillId="0" borderId="42" xfId="0" applyNumberFormat="1" applyFont="1" applyFill="1" applyBorder="1" applyAlignment="1" applyProtection="1">
      <alignment horizontal="center"/>
    </xf>
    <xf numFmtId="3" fontId="4" fillId="0" borderId="42" xfId="6" applyNumberFormat="1" applyFont="1" applyFill="1" applyBorder="1" applyAlignment="1" applyProtection="1">
      <alignment horizontal="right" vertical="center" indent="6"/>
    </xf>
    <xf numFmtId="164" fontId="4" fillId="0" borderId="44" xfId="8" applyNumberFormat="1" applyFont="1" applyFill="1" applyBorder="1" applyAlignment="1" applyProtection="1">
      <alignment horizontal="right" vertical="center" indent="6"/>
    </xf>
    <xf numFmtId="49" fontId="4" fillId="0" borderId="29" xfId="0" applyNumberFormat="1" applyFont="1" applyFill="1" applyBorder="1" applyAlignment="1" applyProtection="1">
      <alignment horizontal="center"/>
    </xf>
    <xf numFmtId="3" fontId="4" fillId="0" borderId="29" xfId="0" applyNumberFormat="1" applyFont="1" applyFill="1" applyBorder="1" applyAlignment="1" applyProtection="1">
      <alignment horizontal="right" vertical="center" indent="6"/>
    </xf>
    <xf numFmtId="3" fontId="4" fillId="0" borderId="29" xfId="6" applyNumberFormat="1" applyFont="1" applyFill="1" applyBorder="1" applyAlignment="1" applyProtection="1">
      <alignment horizontal="right" vertical="center" indent="6"/>
    </xf>
    <xf numFmtId="164" fontId="4" fillId="0" borderId="5" xfId="8" applyNumberFormat="1" applyFont="1" applyFill="1" applyBorder="1" applyAlignment="1" applyProtection="1">
      <alignment horizontal="right" vertical="center" indent="6"/>
    </xf>
    <xf numFmtId="49" fontId="16" fillId="0" borderId="8" xfId="0" applyNumberFormat="1" applyFont="1" applyFill="1" applyBorder="1" applyAlignment="1" applyProtection="1">
      <alignment horizontal="center"/>
    </xf>
    <xf numFmtId="3" fontId="16" fillId="0" borderId="8" xfId="6" applyNumberFormat="1" applyFont="1" applyFill="1" applyBorder="1" applyAlignment="1" applyProtection="1">
      <alignment horizontal="right" vertical="center" indent="6"/>
    </xf>
    <xf numFmtId="164" fontId="4" fillId="0" borderId="47" xfId="8" applyNumberFormat="1" applyFont="1" applyFill="1" applyBorder="1" applyAlignment="1" applyProtection="1">
      <alignment horizontal="right" vertical="center" indent="6"/>
    </xf>
    <xf numFmtId="3" fontId="4" fillId="0" borderId="57" xfId="0" applyNumberFormat="1" applyFont="1" applyBorder="1" applyAlignment="1" applyProtection="1">
      <alignment horizontal="center"/>
      <protection hidden="1"/>
    </xf>
    <xf numFmtId="3" fontId="4" fillId="0" borderId="72" xfId="0" applyNumberFormat="1" applyFont="1" applyBorder="1" applyAlignment="1" applyProtection="1">
      <alignment horizontal="center"/>
      <protection hidden="1"/>
    </xf>
    <xf numFmtId="3" fontId="4" fillId="0" borderId="65" xfId="0" applyNumberFormat="1" applyFont="1" applyBorder="1" applyAlignment="1" applyProtection="1">
      <alignment horizontal="center"/>
      <protection hidden="1"/>
    </xf>
    <xf numFmtId="3" fontId="4" fillId="0" borderId="57" xfId="0" applyNumberFormat="1" applyFont="1" applyBorder="1" applyAlignment="1" applyProtection="1">
      <alignment horizontal="right" indent="1"/>
      <protection hidden="1"/>
    </xf>
    <xf numFmtId="3" fontId="4" fillId="0" borderId="72" xfId="0" applyNumberFormat="1" applyFont="1" applyBorder="1" applyAlignment="1" applyProtection="1">
      <alignment horizontal="right" indent="1"/>
      <protection hidden="1"/>
    </xf>
    <xf numFmtId="3" fontId="4" fillId="0" borderId="65" xfId="0" applyNumberFormat="1" applyFont="1" applyBorder="1" applyAlignment="1" applyProtection="1">
      <alignment horizontal="right" indent="1"/>
      <protection hidden="1"/>
    </xf>
    <xf numFmtId="49" fontId="11" fillId="2" borderId="68" xfId="0" applyNumberFormat="1" applyFont="1" applyFill="1" applyBorder="1" applyAlignment="1" applyProtection="1">
      <alignment horizontal="center" vertical="top"/>
      <protection hidden="1"/>
    </xf>
    <xf numFmtId="49" fontId="11" fillId="2" borderId="66" xfId="0" applyNumberFormat="1" applyFont="1" applyFill="1" applyBorder="1" applyAlignment="1" applyProtection="1">
      <alignment horizontal="center" vertical="top"/>
      <protection hidden="1"/>
    </xf>
    <xf numFmtId="0" fontId="4" fillId="4" borderId="11" xfId="0" applyFont="1" applyFill="1" applyBorder="1" applyAlignment="1" applyProtection="1">
      <alignment horizontal="center" vertical="center" wrapText="1"/>
      <protection hidden="1"/>
    </xf>
    <xf numFmtId="0" fontId="4" fillId="4" borderId="42" xfId="0" applyFont="1" applyFill="1" applyBorder="1" applyAlignment="1" applyProtection="1">
      <alignment horizontal="center" vertical="center" wrapText="1"/>
      <protection hidden="1"/>
    </xf>
    <xf numFmtId="0" fontId="4" fillId="4" borderId="70" xfId="0" applyFont="1" applyFill="1" applyBorder="1" applyAlignment="1" applyProtection="1">
      <alignment horizontal="center" vertical="center" wrapText="1"/>
      <protection hidden="1"/>
    </xf>
    <xf numFmtId="49" fontId="4" fillId="5" borderId="5" xfId="0" applyNumberFormat="1" applyFont="1" applyFill="1" applyBorder="1" applyAlignment="1" applyProtection="1">
      <alignment horizontal="center"/>
      <protection locked="0"/>
    </xf>
    <xf numFmtId="10" fontId="4" fillId="0" borderId="11" xfId="8" applyNumberFormat="1" applyFont="1" applyBorder="1" applyAlignment="1" applyProtection="1">
      <alignment horizontal="right" vertical="center" wrapText="1" indent="4"/>
      <protection locked="0"/>
    </xf>
    <xf numFmtId="10" fontId="4" fillId="0" borderId="48" xfId="8" applyNumberFormat="1" applyFont="1" applyBorder="1" applyAlignment="1" applyProtection="1">
      <alignment horizontal="right" vertical="center" wrapText="1" indent="4"/>
      <protection locked="0"/>
    </xf>
    <xf numFmtId="10" fontId="4" fillId="0" borderId="42" xfId="8" applyNumberFormat="1" applyFont="1" applyBorder="1" applyAlignment="1" applyProtection="1">
      <alignment horizontal="right" vertical="center" wrapText="1" indent="4"/>
      <protection locked="0"/>
    </xf>
    <xf numFmtId="10" fontId="4" fillId="0" borderId="44" xfId="8" applyNumberFormat="1" applyFont="1" applyBorder="1" applyAlignment="1" applyProtection="1">
      <alignment horizontal="right" vertical="center" wrapText="1" indent="4"/>
      <protection locked="0"/>
    </xf>
    <xf numFmtId="10" fontId="4" fillId="0" borderId="70" xfId="8" applyNumberFormat="1" applyFont="1" applyBorder="1" applyAlignment="1" applyProtection="1">
      <alignment horizontal="right" vertical="center" wrapText="1" indent="4"/>
      <protection locked="0"/>
    </xf>
    <xf numFmtId="10" fontId="4" fillId="0" borderId="4" xfId="8" applyNumberFormat="1" applyFont="1" applyBorder="1" applyAlignment="1" applyProtection="1">
      <alignment horizontal="right" vertical="center" wrapText="1" indent="4"/>
      <protection locked="0"/>
    </xf>
    <xf numFmtId="10" fontId="4" fillId="0" borderId="11" xfId="0" applyNumberFormat="1" applyFont="1" applyFill="1" applyBorder="1" applyAlignment="1" applyProtection="1">
      <alignment horizontal="right" vertical="center" wrapText="1" indent="6"/>
      <protection locked="0"/>
    </xf>
    <xf numFmtId="10" fontId="4" fillId="0" borderId="48" xfId="0" applyNumberFormat="1" applyFont="1" applyFill="1" applyBorder="1" applyAlignment="1" applyProtection="1">
      <alignment horizontal="right" vertical="center" wrapText="1" indent="6"/>
      <protection locked="0"/>
    </xf>
    <xf numFmtId="10" fontId="4" fillId="0" borderId="42" xfId="0" applyNumberFormat="1" applyFont="1" applyFill="1" applyBorder="1" applyAlignment="1" applyProtection="1">
      <alignment horizontal="right" vertical="center" wrapText="1" indent="6"/>
      <protection locked="0"/>
    </xf>
    <xf numFmtId="10" fontId="4" fillId="0" borderId="44" xfId="0" applyNumberFormat="1" applyFont="1" applyFill="1" applyBorder="1" applyAlignment="1" applyProtection="1">
      <alignment horizontal="right" vertical="center" wrapText="1" indent="6"/>
      <protection locked="0"/>
    </xf>
    <xf numFmtId="10" fontId="4" fillId="0" borderId="70" xfId="0" applyNumberFormat="1" applyFont="1" applyFill="1" applyBorder="1" applyAlignment="1" applyProtection="1">
      <alignment horizontal="right" vertical="center" wrapText="1" indent="6"/>
      <protection locked="0"/>
    </xf>
    <xf numFmtId="10" fontId="4" fillId="0" borderId="4" xfId="0" applyNumberFormat="1" applyFont="1" applyFill="1" applyBorder="1" applyAlignment="1" applyProtection="1">
      <alignment horizontal="right" vertical="center" wrapText="1" indent="6"/>
      <protection locked="0"/>
    </xf>
    <xf numFmtId="10" fontId="4" fillId="3" borderId="0" xfId="8" applyNumberFormat="1" applyFont="1" applyFill="1" applyBorder="1" applyAlignment="1" applyProtection="1">
      <alignment horizontal="center"/>
      <protection locked="0"/>
    </xf>
    <xf numFmtId="0" fontId="4" fillId="3" borderId="0" xfId="0" applyFont="1" applyFill="1" applyBorder="1" applyAlignment="1" applyProtection="1">
      <alignment horizontal="center"/>
      <protection locked="0"/>
    </xf>
    <xf numFmtId="0" fontId="15" fillId="4" borderId="48" xfId="0" quotePrefix="1" applyFont="1" applyFill="1" applyBorder="1" applyAlignment="1" applyProtection="1">
      <alignment horizontal="center" vertical="center" wrapText="1"/>
      <protection locked="0"/>
    </xf>
    <xf numFmtId="3" fontId="15" fillId="4" borderId="48" xfId="6" applyNumberFormat="1" applyFont="1" applyFill="1" applyBorder="1" applyAlignment="1" applyProtection="1">
      <alignment horizontal="center" vertical="center"/>
      <protection locked="0"/>
    </xf>
    <xf numFmtId="3" fontId="15" fillId="4" borderId="11" xfId="6" applyNumberFormat="1" applyFont="1" applyFill="1" applyBorder="1" applyAlignment="1" applyProtection="1">
      <alignment horizontal="center" vertical="center"/>
      <protection locked="0"/>
    </xf>
    <xf numFmtId="0" fontId="4" fillId="0" borderId="11" xfId="0" applyFont="1" applyBorder="1" applyAlignment="1" applyProtection="1">
      <alignment horizontal="center" vertical="top"/>
      <protection locked="0"/>
    </xf>
    <xf numFmtId="49" fontId="4" fillId="0" borderId="11" xfId="6" applyNumberFormat="1" applyFont="1" applyBorder="1" applyAlignment="1" applyProtection="1">
      <alignment horizontal="left" vertical="top" wrapText="1"/>
      <protection locked="0"/>
    </xf>
    <xf numFmtId="3" fontId="4" fillId="0" borderId="11" xfId="6" applyNumberFormat="1" applyFont="1" applyBorder="1" applyAlignment="1" applyProtection="1">
      <alignment horizontal="center" vertical="center"/>
      <protection locked="0"/>
    </xf>
    <xf numFmtId="3" fontId="4" fillId="0" borderId="48" xfId="6" applyNumberFormat="1" applyFont="1" applyBorder="1" applyAlignment="1" applyProtection="1">
      <alignment horizontal="center" vertical="center"/>
      <protection locked="0"/>
    </xf>
    <xf numFmtId="0" fontId="4" fillId="0" borderId="42" xfId="0" applyFont="1" applyBorder="1" applyAlignment="1" applyProtection="1">
      <alignment horizontal="center" vertical="top"/>
      <protection locked="0"/>
    </xf>
    <xf numFmtId="49" fontId="4" fillId="0" borderId="42" xfId="6" applyNumberFormat="1" applyFont="1" applyBorder="1" applyAlignment="1" applyProtection="1">
      <alignment horizontal="left" vertical="top" wrapText="1"/>
      <protection locked="0"/>
    </xf>
    <xf numFmtId="3" fontId="4" fillId="0" borderId="42" xfId="6" applyNumberFormat="1" applyFont="1" applyBorder="1" applyAlignment="1" applyProtection="1">
      <alignment horizontal="center" vertical="center"/>
      <protection locked="0"/>
    </xf>
    <xf numFmtId="3" fontId="4" fillId="0" borderId="44" xfId="6" applyNumberFormat="1" applyFont="1" applyBorder="1" applyAlignment="1" applyProtection="1">
      <alignment horizontal="center" vertical="center"/>
      <protection locked="0"/>
    </xf>
    <xf numFmtId="0" fontId="4" fillId="0" borderId="70" xfId="0" applyFont="1" applyBorder="1" applyAlignment="1" applyProtection="1">
      <alignment horizontal="center" vertical="top"/>
      <protection locked="0"/>
    </xf>
    <xf numFmtId="49" fontId="4" fillId="0" borderId="29" xfId="6" applyNumberFormat="1" applyFont="1" applyBorder="1" applyAlignment="1" applyProtection="1">
      <alignment horizontal="left" vertical="top" wrapText="1"/>
      <protection locked="0"/>
    </xf>
    <xf numFmtId="3" fontId="4" fillId="0" borderId="29" xfId="6" applyNumberFormat="1" applyFont="1" applyBorder="1" applyAlignment="1" applyProtection="1">
      <alignment horizontal="center" vertical="center"/>
      <protection locked="0"/>
    </xf>
    <xf numFmtId="3" fontId="4" fillId="0" borderId="5" xfId="6" applyNumberFormat="1" applyFont="1" applyBorder="1" applyAlignment="1" applyProtection="1">
      <alignment horizontal="center" vertical="center"/>
      <protection locked="0"/>
    </xf>
    <xf numFmtId="3" fontId="4" fillId="0" borderId="11" xfId="6" applyNumberFormat="1" applyFont="1" applyBorder="1" applyAlignment="1" applyProtection="1">
      <alignment horizontal="right" indent="4"/>
      <protection locked="0"/>
    </xf>
    <xf numFmtId="164" fontId="4" fillId="0" borderId="11" xfId="8" applyNumberFormat="1" applyFont="1" applyBorder="1" applyAlignment="1" applyProtection="1">
      <alignment horizontal="right" indent="7"/>
      <protection locked="0"/>
    </xf>
    <xf numFmtId="164" fontId="4" fillId="0" borderId="48" xfId="8" applyNumberFormat="1" applyFont="1" applyBorder="1" applyAlignment="1" applyProtection="1">
      <alignment horizontal="right" indent="7"/>
      <protection locked="0"/>
    </xf>
    <xf numFmtId="3" fontId="4" fillId="0" borderId="42" xfId="6" applyNumberFormat="1" applyFont="1" applyBorder="1" applyAlignment="1" applyProtection="1">
      <alignment horizontal="right" indent="4"/>
      <protection locked="0"/>
    </xf>
    <xf numFmtId="164" fontId="4" fillId="0" borderId="42" xfId="8" applyNumberFormat="1" applyFont="1" applyBorder="1" applyAlignment="1" applyProtection="1">
      <alignment horizontal="right" indent="7"/>
      <protection locked="0"/>
    </xf>
    <xf numFmtId="164" fontId="4" fillId="0" borderId="44" xfId="8" applyNumberFormat="1" applyFont="1" applyBorder="1" applyAlignment="1" applyProtection="1">
      <alignment horizontal="right" indent="7"/>
      <protection locked="0"/>
    </xf>
    <xf numFmtId="3" fontId="4" fillId="0" borderId="70" xfId="6" applyNumberFormat="1" applyFont="1" applyBorder="1" applyAlignment="1" applyProtection="1">
      <alignment horizontal="right" indent="4"/>
      <protection locked="0"/>
    </xf>
    <xf numFmtId="164" fontId="4" fillId="0" borderId="70" xfId="8" applyNumberFormat="1" applyFont="1" applyBorder="1" applyAlignment="1" applyProtection="1">
      <alignment horizontal="right" indent="7"/>
      <protection locked="0"/>
    </xf>
    <xf numFmtId="164" fontId="4" fillId="0" borderId="4" xfId="8" applyNumberFormat="1" applyFont="1" applyBorder="1" applyAlignment="1" applyProtection="1">
      <alignment horizontal="right" indent="7"/>
      <protection locked="0"/>
    </xf>
    <xf numFmtId="0" fontId="15" fillId="4" borderId="11" xfId="0" quotePrefix="1" applyFont="1" applyFill="1" applyBorder="1" applyAlignment="1" applyProtection="1">
      <alignment horizontal="center" vertical="center" wrapText="1"/>
      <protection locked="0"/>
    </xf>
    <xf numFmtId="3" fontId="15" fillId="4" borderId="11" xfId="0" applyNumberFormat="1" applyFont="1" applyFill="1" applyBorder="1" applyAlignment="1" applyProtection="1">
      <alignment horizontal="right" vertical="center" wrapText="1" indent="8"/>
      <protection locked="0"/>
    </xf>
    <xf numFmtId="3" fontId="15" fillId="4" borderId="48" xfId="6" applyNumberFormat="1" applyFont="1" applyFill="1" applyBorder="1" applyAlignment="1" applyProtection="1">
      <alignment horizontal="right" vertical="center" wrapText="1" indent="6"/>
      <protection locked="0"/>
    </xf>
    <xf numFmtId="3" fontId="4" fillId="0" borderId="11" xfId="0" applyNumberFormat="1" applyFont="1" applyBorder="1" applyAlignment="1" applyProtection="1">
      <alignment horizontal="right" vertical="center" wrapText="1" indent="8"/>
      <protection locked="0"/>
    </xf>
    <xf numFmtId="3" fontId="4" fillId="0" borderId="11" xfId="6" applyNumberFormat="1" applyFont="1" applyFill="1" applyBorder="1" applyAlignment="1" applyProtection="1">
      <alignment horizontal="right" vertical="center" wrapText="1" indent="6"/>
      <protection locked="0"/>
    </xf>
    <xf numFmtId="49" fontId="4" fillId="0" borderId="48" xfId="0" applyNumberFormat="1" applyFont="1" applyBorder="1" applyAlignment="1" applyProtection="1">
      <alignment horizontal="left" vertical="center" wrapText="1"/>
      <protection locked="0"/>
    </xf>
    <xf numFmtId="3" fontId="4" fillId="0" borderId="42" xfId="0" applyNumberFormat="1" applyFont="1" applyBorder="1" applyAlignment="1" applyProtection="1">
      <alignment horizontal="right" vertical="center" wrapText="1" indent="8"/>
      <protection locked="0"/>
    </xf>
    <xf numFmtId="3" fontId="4" fillId="0" borderId="42" xfId="6" applyNumberFormat="1" applyFont="1" applyFill="1" applyBorder="1" applyAlignment="1" applyProtection="1">
      <alignment horizontal="right" vertical="center" wrapText="1" indent="6"/>
      <protection locked="0"/>
    </xf>
    <xf numFmtId="49" fontId="4" fillId="0" borderId="44" xfId="0" applyNumberFormat="1" applyFont="1" applyBorder="1" applyAlignment="1" applyProtection="1">
      <alignment horizontal="left" vertical="center" wrapText="1"/>
      <protection locked="0"/>
    </xf>
    <xf numFmtId="3" fontId="4" fillId="0" borderId="29" xfId="0" applyNumberFormat="1" applyFont="1" applyBorder="1" applyAlignment="1" applyProtection="1">
      <alignment horizontal="right" vertical="center" wrapText="1" indent="8"/>
      <protection locked="0"/>
    </xf>
    <xf numFmtId="3" fontId="4" fillId="0" borderId="29" xfId="6" applyNumberFormat="1" applyFont="1" applyFill="1" applyBorder="1" applyAlignment="1" applyProtection="1">
      <alignment horizontal="right" vertical="center" wrapText="1" indent="6"/>
      <protection locked="0"/>
    </xf>
    <xf numFmtId="49" fontId="4" fillId="0" borderId="5" xfId="0" applyNumberFormat="1" applyFont="1" applyBorder="1" applyAlignment="1" applyProtection="1">
      <alignment horizontal="left" vertical="center" wrapText="1"/>
      <protection locked="0"/>
    </xf>
    <xf numFmtId="164" fontId="4" fillId="0" borderId="11" xfId="8" applyNumberFormat="1" applyFont="1" applyBorder="1" applyAlignment="1" applyProtection="1">
      <alignment horizontal="right" vertical="center" wrapText="1" indent="8"/>
      <protection locked="0"/>
    </xf>
    <xf numFmtId="164" fontId="4" fillId="0" borderId="11" xfId="8" applyNumberFormat="1" applyFont="1" applyFill="1" applyBorder="1" applyAlignment="1" applyProtection="1">
      <alignment horizontal="right" vertical="center" wrapText="1" indent="5"/>
      <protection locked="0"/>
    </xf>
    <xf numFmtId="164" fontId="4" fillId="0" borderId="42" xfId="8" applyNumberFormat="1" applyFont="1" applyBorder="1" applyAlignment="1" applyProtection="1">
      <alignment horizontal="right" vertical="center" wrapText="1" indent="8"/>
      <protection locked="0"/>
    </xf>
    <xf numFmtId="164" fontId="4" fillId="0" borderId="42" xfId="8" applyNumberFormat="1" applyFont="1" applyFill="1" applyBorder="1" applyAlignment="1" applyProtection="1">
      <alignment horizontal="right" vertical="center" wrapText="1" indent="5"/>
      <protection locked="0"/>
    </xf>
    <xf numFmtId="164" fontId="4" fillId="0" borderId="29" xfId="8" applyNumberFormat="1" applyFont="1" applyBorder="1" applyAlignment="1" applyProtection="1">
      <alignment horizontal="right" vertical="center" wrapText="1" indent="8"/>
      <protection locked="0"/>
    </xf>
    <xf numFmtId="164" fontId="4" fillId="0" borderId="29" xfId="8" applyNumberFormat="1" applyFont="1" applyFill="1" applyBorder="1" applyAlignment="1" applyProtection="1">
      <alignment horizontal="right" vertical="center" wrapText="1" indent="5"/>
      <protection locked="0"/>
    </xf>
    <xf numFmtId="3" fontId="4" fillId="0" borderId="11" xfId="6" applyNumberFormat="1" applyFont="1" applyFill="1" applyBorder="1" applyAlignment="1" applyProtection="1">
      <alignment horizontal="right" vertical="center" indent="6"/>
      <protection locked="0"/>
    </xf>
    <xf numFmtId="164" fontId="4" fillId="0" borderId="48" xfId="8" applyNumberFormat="1" applyFont="1" applyFill="1" applyBorder="1" applyAlignment="1" applyProtection="1">
      <alignment horizontal="right" vertical="center" indent="6"/>
      <protection locked="0"/>
    </xf>
    <xf numFmtId="3" fontId="4" fillId="0" borderId="42" xfId="6" applyNumberFormat="1" applyFont="1" applyFill="1" applyBorder="1" applyAlignment="1" applyProtection="1">
      <alignment horizontal="right" vertical="center" indent="6"/>
      <protection locked="0"/>
    </xf>
    <xf numFmtId="164" fontId="4" fillId="0" borderId="44" xfId="8" applyNumberFormat="1" applyFont="1" applyFill="1" applyBorder="1" applyAlignment="1" applyProtection="1">
      <alignment horizontal="right" vertical="center" indent="6"/>
      <protection locked="0"/>
    </xf>
    <xf numFmtId="3" fontId="4" fillId="0" borderId="29" xfId="0" applyNumberFormat="1" applyFont="1" applyFill="1" applyBorder="1" applyAlignment="1" applyProtection="1">
      <alignment horizontal="right" vertical="center" indent="6"/>
      <protection locked="0"/>
    </xf>
    <xf numFmtId="3" fontId="4" fillId="0" borderId="29" xfId="6" applyNumberFormat="1" applyFont="1" applyFill="1" applyBorder="1" applyAlignment="1" applyProtection="1">
      <alignment horizontal="right" vertical="center" indent="6"/>
      <protection locked="0"/>
    </xf>
    <xf numFmtId="164" fontId="4" fillId="0" borderId="5" xfId="8" applyNumberFormat="1" applyFont="1" applyFill="1" applyBorder="1" applyAlignment="1" applyProtection="1">
      <alignment horizontal="right" vertical="center" indent="6"/>
      <protection locked="0"/>
    </xf>
    <xf numFmtId="3" fontId="16" fillId="0" borderId="8" xfId="6" applyNumberFormat="1" applyFont="1" applyFill="1" applyBorder="1" applyAlignment="1" applyProtection="1">
      <alignment horizontal="right" vertical="center" indent="6"/>
      <protection locked="0"/>
    </xf>
    <xf numFmtId="164" fontId="4" fillId="0" borderId="47" xfId="8" applyNumberFormat="1" applyFont="1" applyFill="1" applyBorder="1" applyAlignment="1" applyProtection="1">
      <alignment horizontal="right" vertical="center" indent="6"/>
      <protection locked="0"/>
    </xf>
    <xf numFmtId="164" fontId="16" fillId="0" borderId="47" xfId="8" applyNumberFormat="1" applyFont="1" applyFill="1" applyBorder="1" applyAlignment="1" applyProtection="1">
      <alignment horizontal="right" vertical="center" indent="6"/>
      <protection locked="0"/>
    </xf>
    <xf numFmtId="0" fontId="15" fillId="4" borderId="11" xfId="0" quotePrefix="1" applyFont="1" applyFill="1" applyBorder="1" applyAlignment="1" applyProtection="1">
      <alignment horizontal="center" vertical="center"/>
      <protection locked="0"/>
    </xf>
    <xf numFmtId="3" fontId="15" fillId="4" borderId="11" xfId="0" applyNumberFormat="1" applyFont="1" applyFill="1" applyBorder="1" applyAlignment="1" applyProtection="1">
      <alignment horizontal="right" indent="1"/>
      <protection locked="0"/>
    </xf>
    <xf numFmtId="3" fontId="15" fillId="4" borderId="53" xfId="0" applyNumberFormat="1" applyFont="1" applyFill="1" applyBorder="1" applyAlignment="1" applyProtection="1">
      <alignment horizontal="right" indent="1"/>
      <protection locked="0"/>
    </xf>
    <xf numFmtId="3" fontId="15" fillId="4" borderId="50" xfId="0" applyNumberFormat="1" applyFont="1" applyFill="1" applyBorder="1" applyAlignment="1" applyProtection="1">
      <alignment horizontal="right" indent="1"/>
      <protection locked="0"/>
    </xf>
    <xf numFmtId="3" fontId="4" fillId="0" borderId="11" xfId="0" applyNumberFormat="1" applyFont="1" applyBorder="1" applyAlignment="1" applyProtection="1">
      <alignment horizontal="right" indent="1"/>
      <protection locked="0"/>
    </xf>
    <xf numFmtId="3" fontId="4" fillId="0" borderId="53" xfId="0" applyNumberFormat="1" applyFont="1" applyBorder="1" applyAlignment="1" applyProtection="1">
      <alignment horizontal="right" indent="1"/>
      <protection locked="0"/>
    </xf>
    <xf numFmtId="3" fontId="4" fillId="0" borderId="53" xfId="0" applyNumberFormat="1" applyFont="1" applyFill="1" applyBorder="1" applyAlignment="1" applyProtection="1">
      <alignment horizontal="right" indent="1"/>
      <protection locked="0"/>
    </xf>
    <xf numFmtId="3" fontId="4" fillId="0" borderId="50" xfId="0" applyNumberFormat="1" applyFont="1" applyFill="1" applyBorder="1" applyAlignment="1" applyProtection="1">
      <alignment horizontal="right" indent="1"/>
      <protection locked="0"/>
    </xf>
    <xf numFmtId="3" fontId="4" fillId="0" borderId="42" xfId="0" applyNumberFormat="1" applyFont="1" applyBorder="1" applyAlignment="1" applyProtection="1">
      <alignment horizontal="right" indent="1"/>
      <protection locked="0"/>
    </xf>
    <xf numFmtId="3" fontId="4" fillId="0" borderId="68" xfId="0" applyNumberFormat="1" applyFont="1" applyBorder="1" applyAlignment="1" applyProtection="1">
      <alignment horizontal="right" indent="1"/>
      <protection locked="0"/>
    </xf>
    <xf numFmtId="3" fontId="4" fillId="0" borderId="68" xfId="0" applyNumberFormat="1" applyFont="1" applyFill="1" applyBorder="1" applyAlignment="1" applyProtection="1">
      <alignment horizontal="right" indent="1"/>
      <protection locked="0"/>
    </xf>
    <xf numFmtId="3" fontId="4" fillId="0" borderId="73" xfId="0" applyNumberFormat="1" applyFont="1" applyFill="1" applyBorder="1" applyAlignment="1" applyProtection="1">
      <alignment horizontal="right" indent="1"/>
      <protection locked="0"/>
    </xf>
    <xf numFmtId="3" fontId="4" fillId="0" borderId="29" xfId="0" applyNumberFormat="1" applyFont="1" applyBorder="1" applyAlignment="1" applyProtection="1">
      <alignment horizontal="right" indent="1"/>
      <protection locked="0"/>
    </xf>
    <xf numFmtId="3" fontId="4" fillId="0" borderId="56" xfId="0" applyNumberFormat="1" applyFont="1" applyBorder="1" applyAlignment="1" applyProtection="1">
      <alignment horizontal="right" indent="1"/>
      <protection locked="0"/>
    </xf>
    <xf numFmtId="3" fontId="4" fillId="0" borderId="17" xfId="0" applyNumberFormat="1" applyFont="1" applyBorder="1" applyAlignment="1" applyProtection="1">
      <alignment horizontal="right" indent="1"/>
      <protection locked="0"/>
    </xf>
    <xf numFmtId="49" fontId="15" fillId="4" borderId="11" xfId="0" applyNumberFormat="1" applyFont="1" applyFill="1" applyBorder="1" applyAlignment="1" applyProtection="1">
      <alignment horizontal="center"/>
      <protection locked="0"/>
    </xf>
    <xf numFmtId="49" fontId="4" fillId="0" borderId="11" xfId="0" applyNumberFormat="1" applyFont="1" applyBorder="1" applyAlignment="1" applyProtection="1">
      <alignment horizontal="center" vertical="center"/>
      <protection locked="0"/>
    </xf>
    <xf numFmtId="49" fontId="4" fillId="0" borderId="42" xfId="0" applyNumberFormat="1" applyFont="1" applyBorder="1" applyAlignment="1" applyProtection="1">
      <alignment horizontal="center" vertical="center"/>
      <protection locked="0"/>
    </xf>
    <xf numFmtId="49" fontId="4" fillId="0" borderId="70" xfId="0" applyNumberFormat="1" applyFont="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4" fillId="0" borderId="26" xfId="0" applyNumberFormat="1" applyFont="1" applyFill="1" applyBorder="1" applyAlignment="1" applyProtection="1">
      <alignment horizontal="center" vertical="center" wrapText="1"/>
      <protection locked="0"/>
    </xf>
    <xf numFmtId="0" fontId="4" fillId="0" borderId="42" xfId="0" applyNumberFormat="1" applyFont="1" applyFill="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protection locked="0"/>
    </xf>
    <xf numFmtId="0" fontId="16" fillId="0" borderId="8" xfId="0" applyNumberFormat="1" applyFont="1" applyFill="1" applyBorder="1" applyAlignment="1" applyProtection="1">
      <alignment horizontal="center" vertical="center" wrapText="1"/>
      <protection locked="0"/>
    </xf>
    <xf numFmtId="0" fontId="16" fillId="0" borderId="8" xfId="6" applyNumberFormat="1" applyFont="1" applyFill="1" applyBorder="1" applyAlignment="1" applyProtection="1">
      <alignment horizontal="center" vertical="center" wrapText="1"/>
      <protection locked="0"/>
    </xf>
    <xf numFmtId="0" fontId="4" fillId="0" borderId="2"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0" fontId="4" fillId="0" borderId="3" xfId="0" applyNumberFormat="1" applyFont="1" applyBorder="1" applyAlignment="1" applyProtection="1">
      <alignment horizontal="left" vertical="center" wrapText="1"/>
    </xf>
    <xf numFmtId="0" fontId="4" fillId="0" borderId="13" xfId="0" applyNumberFormat="1" applyFont="1" applyFill="1" applyBorder="1" applyAlignment="1" applyProtection="1">
      <alignment horizontal="center"/>
    </xf>
    <xf numFmtId="0" fontId="4" fillId="0" borderId="11" xfId="0" applyNumberFormat="1" applyFont="1" applyBorder="1" applyAlignment="1" applyProtection="1">
      <alignment horizontal="center" vertical="center" wrapText="1"/>
      <protection locked="0"/>
    </xf>
    <xf numFmtId="0" fontId="4" fillId="0" borderId="42" xfId="0" applyNumberFormat="1" applyFont="1" applyBorder="1" applyAlignment="1" applyProtection="1">
      <alignment horizontal="center" vertical="center" wrapText="1"/>
      <protection locked="0"/>
    </xf>
    <xf numFmtId="0" fontId="4" fillId="0" borderId="29" xfId="0" applyNumberFormat="1" applyFont="1" applyBorder="1" applyAlignment="1" applyProtection="1">
      <alignment horizontal="center" vertical="center" wrapText="1"/>
      <protection locked="0"/>
    </xf>
    <xf numFmtId="0" fontId="4" fillId="3" borderId="11" xfId="0" applyNumberFormat="1" applyFont="1" applyFill="1" applyBorder="1" applyAlignment="1" applyProtection="1">
      <alignment horizontal="center"/>
      <protection locked="0"/>
    </xf>
    <xf numFmtId="0" fontId="4" fillId="3" borderId="42" xfId="0" applyNumberFormat="1" applyFont="1" applyFill="1" applyBorder="1" applyAlignment="1" applyProtection="1">
      <alignment horizontal="center"/>
      <protection locked="0"/>
    </xf>
    <xf numFmtId="0" fontId="4" fillId="3" borderId="70" xfId="0" applyNumberFormat="1" applyFont="1" applyFill="1" applyBorder="1" applyAlignment="1" applyProtection="1">
      <alignment horizontal="center"/>
      <protection locked="0"/>
    </xf>
    <xf numFmtId="3" fontId="4" fillId="0" borderId="48" xfId="0" applyNumberFormat="1" applyFont="1" applyBorder="1" applyAlignment="1" applyProtection="1">
      <alignment horizontal="center" vertical="center"/>
      <protection locked="0"/>
    </xf>
    <xf numFmtId="3" fontId="4" fillId="0" borderId="44" xfId="0" applyNumberFormat="1" applyFont="1" applyBorder="1" applyAlignment="1" applyProtection="1">
      <alignment horizontal="center" vertical="center"/>
      <protection locked="0"/>
    </xf>
    <xf numFmtId="3" fontId="4" fillId="0" borderId="4" xfId="0" applyNumberFormat="1" applyFont="1" applyBorder="1" applyAlignment="1" applyProtection="1">
      <alignment horizontal="center" vertical="center"/>
      <protection locked="0"/>
    </xf>
    <xf numFmtId="0" fontId="15" fillId="2" borderId="0" xfId="0" quotePrefix="1" applyFont="1" applyFill="1" applyBorder="1" applyAlignment="1">
      <alignment horizontal="center" vertical="center"/>
    </xf>
    <xf numFmtId="0" fontId="15" fillId="2" borderId="0" xfId="0" applyFont="1" applyFill="1" applyBorder="1" applyAlignment="1">
      <alignment horizontal="center" vertical="center"/>
    </xf>
    <xf numFmtId="0" fontId="15" fillId="2" borderId="0" xfId="0" quotePrefix="1"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49" fontId="14" fillId="0" borderId="8" xfId="0" applyNumberFormat="1" applyFont="1" applyFill="1" applyBorder="1" applyAlignment="1" applyProtection="1">
      <alignment horizontal="left" vertical="top" wrapText="1"/>
      <protection locked="0"/>
    </xf>
    <xf numFmtId="49" fontId="4" fillId="0" borderId="9"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49" fontId="3" fillId="5" borderId="8" xfId="0" applyNumberFormat="1" applyFont="1" applyFill="1" applyBorder="1" applyAlignment="1" applyProtection="1">
      <alignment horizontal="left" vertical="top" wrapText="1"/>
      <protection locked="0"/>
    </xf>
    <xf numFmtId="49" fontId="3" fillId="5" borderId="10" xfId="0" applyNumberFormat="1" applyFont="1" applyFill="1" applyBorder="1" applyAlignment="1" applyProtection="1">
      <alignment horizontal="left" vertical="top" wrapText="1"/>
      <protection locked="0"/>
    </xf>
    <xf numFmtId="0" fontId="3" fillId="2" borderId="11"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12" xfId="0" applyFont="1" applyFill="1" applyBorder="1" applyAlignment="1" applyProtection="1">
      <alignment horizontal="center"/>
    </xf>
    <xf numFmtId="0" fontId="4" fillId="2" borderId="11"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14" fontId="3" fillId="5" borderId="29" xfId="0" applyNumberFormat="1" applyFont="1" applyFill="1" applyBorder="1" applyAlignment="1" applyProtection="1">
      <alignment horizontal="center" vertical="top" wrapText="1"/>
      <protection locked="0"/>
    </xf>
    <xf numFmtId="14" fontId="3" fillId="5" borderId="46" xfId="0" applyNumberFormat="1" applyFont="1" applyFill="1" applyBorder="1" applyAlignment="1" applyProtection="1">
      <alignment horizontal="center" vertical="top" wrapText="1"/>
      <protection locked="0"/>
    </xf>
    <xf numFmtId="0" fontId="4" fillId="0" borderId="0" xfId="0" applyFont="1" applyFill="1" applyBorder="1" applyAlignment="1">
      <alignment horizontal="left" vertical="top" wrapText="1"/>
    </xf>
    <xf numFmtId="0" fontId="4" fillId="0" borderId="7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3" fillId="0" borderId="14" xfId="0" applyFont="1" applyFill="1" applyBorder="1" applyAlignment="1">
      <alignment horizontal="center" vertical="center" wrapText="1"/>
    </xf>
    <xf numFmtId="0" fontId="3" fillId="0" borderId="47" xfId="0" applyFont="1" applyFill="1" applyBorder="1" applyAlignment="1">
      <alignment horizontal="center" wrapText="1"/>
    </xf>
    <xf numFmtId="0" fontId="3" fillId="0" borderId="48" xfId="0" applyFont="1" applyFill="1" applyBorder="1" applyAlignment="1">
      <alignment horizontal="center" wrapText="1"/>
    </xf>
    <xf numFmtId="0" fontId="3" fillId="0" borderId="31" xfId="0" applyFont="1" applyFill="1" applyBorder="1" applyAlignment="1">
      <alignment horizontal="center" wrapText="1"/>
    </xf>
    <xf numFmtId="0" fontId="3" fillId="4" borderId="29"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8" xfId="0" applyFont="1" applyFill="1" applyBorder="1" applyAlignment="1">
      <alignment horizontal="center" wrapText="1"/>
    </xf>
    <xf numFmtId="0" fontId="3" fillId="4" borderId="31" xfId="0" applyFont="1" applyFill="1" applyBorder="1" applyAlignment="1">
      <alignment horizont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7"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4" fillId="3" borderId="0" xfId="0" applyNumberFormat="1" applyFont="1" applyFill="1" applyBorder="1" applyAlignment="1" applyProtection="1">
      <alignment horizontal="left"/>
      <protection locked="0"/>
    </xf>
    <xf numFmtId="0" fontId="3" fillId="0" borderId="29" xfId="0" applyFont="1" applyBorder="1" applyAlignment="1">
      <alignment horizontal="center"/>
    </xf>
    <xf numFmtId="0" fontId="3" fillId="0" borderId="28" xfId="0" applyFont="1" applyBorder="1" applyAlignment="1">
      <alignment horizontal="center"/>
    </xf>
    <xf numFmtId="0" fontId="3" fillId="0" borderId="46" xfId="0" applyFont="1" applyBorder="1" applyAlignment="1">
      <alignment horizontal="center"/>
    </xf>
    <xf numFmtId="0" fontId="3" fillId="4" borderId="29" xfId="0" applyFont="1" applyFill="1" applyBorder="1" applyAlignment="1">
      <alignment horizontal="center"/>
    </xf>
    <xf numFmtId="0" fontId="3" fillId="4" borderId="28" xfId="0" applyFont="1" applyFill="1" applyBorder="1" applyAlignment="1">
      <alignment horizontal="center"/>
    </xf>
    <xf numFmtId="0" fontId="3" fillId="4" borderId="46" xfId="0" applyFont="1" applyFill="1" applyBorder="1" applyAlignment="1">
      <alignment horizontal="center"/>
    </xf>
    <xf numFmtId="0" fontId="4" fillId="3" borderId="0" xfId="0" applyNumberFormat="1" applyFont="1" applyFill="1" applyBorder="1" applyAlignment="1">
      <alignment horizontal="left"/>
    </xf>
    <xf numFmtId="0" fontId="3" fillId="0" borderId="47" xfId="0" applyFont="1" applyBorder="1" applyAlignment="1">
      <alignment horizontal="center" vertical="center" wrapText="1"/>
    </xf>
    <xf numFmtId="0" fontId="3" fillId="0" borderId="31" xfId="0" applyFont="1" applyBorder="1" applyAlignment="1">
      <alignment horizontal="center" vertical="center" wrapText="1"/>
    </xf>
    <xf numFmtId="0" fontId="3" fillId="4" borderId="47"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6" xfId="0" applyFont="1" applyBorder="1" applyAlignment="1">
      <alignment horizontal="center" vertical="center" wrapText="1"/>
    </xf>
    <xf numFmtId="0" fontId="3" fillId="4" borderId="8"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0" xfId="0" applyFont="1" applyFill="1" applyBorder="1" applyAlignment="1">
      <alignment horizontal="left"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31" xfId="0" applyFont="1" applyBorder="1" applyAlignment="1">
      <alignment horizontal="left" vertical="center" wrapText="1"/>
    </xf>
    <xf numFmtId="0" fontId="4" fillId="0" borderId="3" xfId="0" applyFont="1" applyBorder="1" applyAlignment="1">
      <alignment horizontal="left" vertical="top" wrapText="1"/>
    </xf>
    <xf numFmtId="0" fontId="4" fillId="0" borderId="3" xfId="0" applyFont="1" applyFill="1" applyBorder="1" applyAlignment="1">
      <alignment horizontal="left" vertical="top"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1" xfId="0" applyFont="1" applyBorder="1" applyAlignment="1">
      <alignment horizontal="center" vertical="center" wrapText="1"/>
    </xf>
    <xf numFmtId="0" fontId="3" fillId="0" borderId="7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4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9"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4" borderId="47" xfId="0" applyFont="1" applyFill="1" applyBorder="1" applyAlignment="1">
      <alignment horizontal="center"/>
    </xf>
    <xf numFmtId="0" fontId="3" fillId="4" borderId="48" xfId="0" applyFont="1" applyFill="1" applyBorder="1" applyAlignment="1">
      <alignment horizontal="center"/>
    </xf>
    <xf numFmtId="0" fontId="3" fillId="4" borderId="31" xfId="0" applyFont="1" applyFill="1" applyBorder="1" applyAlignment="1">
      <alignment horizontal="center"/>
    </xf>
    <xf numFmtId="0" fontId="3" fillId="4" borderId="40"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75"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47" xfId="0" applyFont="1" applyFill="1" applyBorder="1" applyAlignment="1">
      <alignment horizontal="center"/>
    </xf>
    <xf numFmtId="0" fontId="3" fillId="0" borderId="48" xfId="0" applyFont="1" applyFill="1" applyBorder="1" applyAlignment="1">
      <alignment horizontal="center"/>
    </xf>
    <xf numFmtId="0" fontId="3" fillId="0" borderId="31" xfId="0" applyFont="1" applyFill="1" applyBorder="1" applyAlignment="1">
      <alignment horizontal="center"/>
    </xf>
    <xf numFmtId="0" fontId="3" fillId="0" borderId="4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2" borderId="66" xfId="0" applyFont="1" applyFill="1" applyBorder="1" applyAlignment="1" applyProtection="1">
      <alignment horizontal="center"/>
    </xf>
    <xf numFmtId="0" fontId="4" fillId="2" borderId="21" xfId="0" applyFont="1" applyFill="1" applyBorder="1" applyAlignment="1" applyProtection="1">
      <alignment horizontal="center"/>
    </xf>
    <xf numFmtId="0" fontId="4" fillId="2" borderId="66" xfId="0" applyFont="1" applyFill="1" applyBorder="1" applyAlignment="1" applyProtection="1">
      <alignment horizontal="center" wrapText="1"/>
    </xf>
    <xf numFmtId="0" fontId="4" fillId="2" borderId="21" xfId="0" applyFont="1" applyFill="1" applyBorder="1" applyAlignment="1" applyProtection="1">
      <alignment horizontal="center" wrapText="1"/>
    </xf>
    <xf numFmtId="0" fontId="11" fillId="2" borderId="66" xfId="0" applyFont="1" applyFill="1" applyBorder="1" applyAlignment="1" applyProtection="1">
      <alignment horizontal="center" vertical="top" wrapText="1"/>
      <protection hidden="1"/>
    </xf>
    <xf numFmtId="0" fontId="11" fillId="2" borderId="21" xfId="0" applyFont="1" applyFill="1" applyBorder="1" applyAlignment="1" applyProtection="1">
      <alignment horizontal="center" vertical="top" wrapText="1"/>
      <protection hidden="1"/>
    </xf>
    <xf numFmtId="0" fontId="11" fillId="2" borderId="66" xfId="0" applyFont="1" applyFill="1" applyBorder="1" applyAlignment="1" applyProtection="1">
      <alignment horizontal="center" vertical="top" wrapText="1"/>
    </xf>
    <xf numFmtId="0" fontId="11" fillId="2" borderId="21" xfId="0" applyFont="1" applyFill="1" applyBorder="1" applyAlignment="1" applyProtection="1">
      <alignment horizontal="center" vertical="top" wrapText="1"/>
    </xf>
    <xf numFmtId="0" fontId="4" fillId="2" borderId="45" xfId="0" applyFont="1" applyFill="1" applyBorder="1" applyAlignment="1" applyProtection="1">
      <alignment horizontal="center" vertical="center" wrapText="1"/>
    </xf>
    <xf numFmtId="0" fontId="4" fillId="2" borderId="55" xfId="0" applyFont="1" applyFill="1" applyBorder="1" applyAlignment="1" applyProtection="1">
      <alignment horizontal="center" wrapText="1"/>
    </xf>
    <xf numFmtId="0" fontId="4" fillId="2" borderId="6" xfId="0" applyFont="1" applyFill="1" applyBorder="1" applyAlignment="1" applyProtection="1">
      <alignment horizontal="center" wrapText="1"/>
    </xf>
    <xf numFmtId="0" fontId="4" fillId="2" borderId="68" xfId="0" applyFont="1" applyFill="1" applyBorder="1" applyAlignment="1" applyProtection="1">
      <alignment horizontal="center" wrapText="1"/>
    </xf>
    <xf numFmtId="0" fontId="4" fillId="2" borderId="45" xfId="0" applyFont="1" applyFill="1" applyBorder="1" applyAlignment="1" applyProtection="1">
      <alignment horizontal="center" wrapText="1"/>
    </xf>
    <xf numFmtId="0" fontId="11" fillId="2" borderId="68" xfId="0" applyFont="1" applyFill="1" applyBorder="1" applyAlignment="1" applyProtection="1">
      <alignment horizontal="center" wrapText="1"/>
    </xf>
    <xf numFmtId="0" fontId="11" fillId="2" borderId="45" xfId="0" applyFont="1" applyFill="1" applyBorder="1" applyAlignment="1" applyProtection="1">
      <alignment horizontal="center" wrapText="1"/>
    </xf>
    <xf numFmtId="0" fontId="4" fillId="2" borderId="66" xfId="0" applyFont="1" applyFill="1" applyBorder="1" applyAlignment="1" applyProtection="1">
      <alignment vertical="top" wrapText="1"/>
    </xf>
    <xf numFmtId="0" fontId="4" fillId="2" borderId="49" xfId="0" applyFont="1" applyFill="1" applyBorder="1" applyAlignment="1" applyProtection="1">
      <alignment vertical="top" wrapText="1"/>
    </xf>
    <xf numFmtId="0" fontId="3" fillId="2" borderId="66" xfId="0" applyFont="1" applyFill="1" applyBorder="1" applyAlignment="1" applyProtection="1">
      <alignment wrapText="1"/>
    </xf>
    <xf numFmtId="0" fontId="4" fillId="2" borderId="49" xfId="0" applyFont="1" applyFill="1" applyBorder="1" applyAlignment="1" applyProtection="1">
      <alignment wrapText="1"/>
    </xf>
    <xf numFmtId="9" fontId="4" fillId="2" borderId="68" xfId="0" applyNumberFormat="1" applyFont="1" applyFill="1" applyBorder="1" applyAlignment="1" applyProtection="1">
      <alignment horizontal="center" vertical="top" wrapText="1"/>
    </xf>
    <xf numFmtId="0" fontId="4" fillId="2" borderId="67" xfId="0" applyFont="1" applyFill="1" applyBorder="1" applyAlignment="1" applyProtection="1">
      <alignment horizontal="center" vertical="top" wrapText="1"/>
    </xf>
    <xf numFmtId="9" fontId="4" fillId="2" borderId="66" xfId="0" applyNumberFormat="1" applyFont="1" applyFill="1" applyBorder="1" applyAlignment="1" applyProtection="1">
      <alignment horizontal="left" vertical="top" wrapText="1"/>
    </xf>
    <xf numFmtId="0" fontId="4" fillId="2" borderId="49" xfId="0" applyFont="1" applyFill="1" applyBorder="1" applyAlignment="1" applyProtection="1">
      <alignment horizontal="left" vertical="top" wrapText="1"/>
    </xf>
    <xf numFmtId="0" fontId="3" fillId="2" borderId="49" xfId="0" applyFont="1" applyFill="1" applyBorder="1" applyAlignment="1" applyProtection="1">
      <alignment wrapText="1"/>
    </xf>
    <xf numFmtId="6" fontId="4" fillId="2" borderId="66" xfId="0" applyNumberFormat="1" applyFont="1" applyFill="1" applyBorder="1" applyAlignment="1" applyProtection="1">
      <alignment wrapText="1"/>
    </xf>
    <xf numFmtId="0" fontId="4" fillId="2" borderId="68" xfId="0" applyFont="1" applyFill="1" applyBorder="1" applyAlignment="1" applyProtection="1">
      <alignment horizontal="center" vertical="top" wrapText="1"/>
    </xf>
    <xf numFmtId="0" fontId="4" fillId="2" borderId="45" xfId="0" applyFont="1" applyFill="1" applyBorder="1" applyAlignment="1" applyProtection="1">
      <alignment horizontal="center" vertical="top" wrapText="1"/>
    </xf>
    <xf numFmtId="0" fontId="4" fillId="2" borderId="53"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11" fillId="2" borderId="53" xfId="0" applyFont="1" applyFill="1" applyBorder="1" applyAlignment="1" applyProtection="1">
      <alignment horizontal="left" vertical="top" wrapText="1"/>
    </xf>
    <xf numFmtId="0" fontId="11" fillId="2" borderId="51" xfId="0" applyFont="1" applyFill="1" applyBorder="1" applyAlignment="1" applyProtection="1">
      <alignment horizontal="left" vertical="top" wrapText="1"/>
    </xf>
    <xf numFmtId="0" fontId="11" fillId="2" borderId="45" xfId="0" applyFont="1" applyFill="1" applyBorder="1" applyAlignment="1" applyProtection="1">
      <alignment horizontal="center" vertical="top" wrapText="1"/>
    </xf>
    <xf numFmtId="0" fontId="11" fillId="2" borderId="0" xfId="0" applyFont="1" applyFill="1" applyBorder="1" applyAlignment="1" applyProtection="1">
      <alignment vertical="top" wrapText="1"/>
    </xf>
    <xf numFmtId="0" fontId="4" fillId="2" borderId="21" xfId="0" applyFont="1" applyFill="1" applyBorder="1" applyAlignment="1" applyProtection="1">
      <alignment vertical="top" wrapText="1"/>
    </xf>
    <xf numFmtId="0" fontId="4" fillId="2" borderId="66" xfId="0" applyFont="1" applyFill="1" applyBorder="1" applyAlignment="1" applyProtection="1">
      <alignment horizontal="left" vertical="top" wrapText="1"/>
    </xf>
    <xf numFmtId="0" fontId="4" fillId="2" borderId="21" xfId="0" applyFont="1" applyFill="1" applyBorder="1" applyAlignment="1" applyProtection="1">
      <alignment horizontal="left" vertical="top" wrapText="1"/>
    </xf>
    <xf numFmtId="0" fontId="4" fillId="2" borderId="66" xfId="0" applyFont="1" applyFill="1" applyBorder="1" applyAlignment="1" applyProtection="1">
      <alignment horizontal="center" vertical="top" wrapText="1"/>
    </xf>
    <xf numFmtId="9" fontId="11" fillId="2" borderId="53" xfId="0" applyNumberFormat="1" applyFont="1" applyFill="1" applyBorder="1" applyAlignment="1" applyProtection="1">
      <alignment horizontal="center" vertical="top" wrapText="1"/>
    </xf>
    <xf numFmtId="0" fontId="11" fillId="2" borderId="51" xfId="0" applyFont="1" applyFill="1" applyBorder="1" applyAlignment="1" applyProtection="1">
      <alignment horizontal="center" vertical="top" wrapText="1"/>
    </xf>
    <xf numFmtId="0" fontId="3" fillId="2" borderId="66" xfId="0" applyFont="1" applyFill="1" applyBorder="1" applyAlignment="1" applyProtection="1">
      <alignment vertical="center" wrapText="1"/>
    </xf>
    <xf numFmtId="0" fontId="4" fillId="2" borderId="21" xfId="0" applyFont="1" applyFill="1" applyBorder="1" applyAlignment="1" applyProtection="1">
      <alignment vertical="center" wrapText="1"/>
    </xf>
    <xf numFmtId="0" fontId="4" fillId="2" borderId="67" xfId="0" applyFont="1" applyFill="1" applyBorder="1" applyAlignment="1" applyProtection="1">
      <alignment horizontal="center" wrapText="1"/>
    </xf>
    <xf numFmtId="0" fontId="4" fillId="2" borderId="54" xfId="0" applyFont="1" applyFill="1" applyBorder="1" applyAlignment="1" applyProtection="1">
      <alignment wrapText="1"/>
    </xf>
    <xf numFmtId="0" fontId="4" fillId="2" borderId="34" xfId="0" applyFont="1" applyFill="1" applyBorder="1" applyAlignment="1" applyProtection="1">
      <alignment wrapText="1"/>
    </xf>
    <xf numFmtId="9" fontId="4" fillId="2" borderId="67" xfId="0" applyNumberFormat="1" applyFont="1" applyFill="1" applyBorder="1" applyAlignment="1" applyProtection="1">
      <alignment horizontal="center" vertical="top" wrapText="1"/>
    </xf>
    <xf numFmtId="0" fontId="4" fillId="2" borderId="67" xfId="0" applyFont="1" applyFill="1" applyBorder="1" applyAlignment="1" applyProtection="1">
      <alignment vertical="top" wrapText="1"/>
    </xf>
    <xf numFmtId="0" fontId="4" fillId="2" borderId="53" xfId="0" applyFont="1" applyFill="1" applyBorder="1" applyAlignment="1" applyProtection="1">
      <alignment horizontal="left" vertical="top" wrapText="1"/>
    </xf>
    <xf numFmtId="0" fontId="4" fillId="2" borderId="51" xfId="0" applyFont="1" applyFill="1" applyBorder="1" applyAlignment="1" applyProtection="1">
      <alignment horizontal="left" vertical="top" wrapText="1"/>
    </xf>
    <xf numFmtId="9" fontId="4" fillId="2" borderId="53" xfId="0" applyNumberFormat="1" applyFont="1" applyFill="1" applyBorder="1" applyAlignment="1" applyProtection="1">
      <alignment horizontal="center" vertical="top" wrapText="1"/>
    </xf>
    <xf numFmtId="0" fontId="4" fillId="2" borderId="51" xfId="0" applyFont="1" applyFill="1" applyBorder="1" applyAlignment="1" applyProtection="1">
      <alignment horizontal="center" vertical="top" wrapText="1"/>
    </xf>
    <xf numFmtId="0" fontId="11" fillId="2" borderId="66" xfId="0" applyFont="1" applyFill="1" applyBorder="1" applyAlignment="1" applyProtection="1">
      <alignment horizontal="center" wrapText="1"/>
    </xf>
    <xf numFmtId="0" fontId="11" fillId="2" borderId="21" xfId="0" applyFont="1" applyFill="1" applyBorder="1" applyAlignment="1" applyProtection="1">
      <alignment horizontal="center" wrapText="1"/>
    </xf>
    <xf numFmtId="0" fontId="11" fillId="2" borderId="49" xfId="0" applyFont="1" applyFill="1" applyBorder="1" applyAlignment="1" applyProtection="1">
      <alignment vertical="top" wrapText="1"/>
    </xf>
    <xf numFmtId="0" fontId="8" fillId="2" borderId="66" xfId="0" applyFont="1" applyFill="1" applyBorder="1" applyAlignment="1" applyProtection="1">
      <alignment wrapText="1"/>
    </xf>
    <xf numFmtId="0" fontId="11" fillId="2" borderId="68" xfId="0" applyFont="1" applyFill="1" applyBorder="1" applyAlignment="1" applyProtection="1">
      <alignment horizontal="center" vertical="top" wrapText="1"/>
    </xf>
    <xf numFmtId="0" fontId="11" fillId="2" borderId="67" xfId="0" applyFont="1" applyFill="1" applyBorder="1" applyAlignment="1" applyProtection="1">
      <alignment horizontal="center" vertical="top" wrapText="1"/>
    </xf>
    <xf numFmtId="9" fontId="11" fillId="2" borderId="68" xfId="0" applyNumberFormat="1" applyFont="1" applyFill="1" applyBorder="1" applyAlignment="1" applyProtection="1">
      <alignment horizontal="center" vertical="top" wrapText="1"/>
    </xf>
    <xf numFmtId="9" fontId="11" fillId="2" borderId="66" xfId="0" applyNumberFormat="1" applyFont="1" applyFill="1" applyBorder="1" applyAlignment="1" applyProtection="1">
      <alignment horizontal="center" vertical="top" wrapText="1"/>
    </xf>
    <xf numFmtId="0" fontId="11" fillId="2" borderId="67" xfId="0" applyFont="1" applyFill="1" applyBorder="1" applyAlignment="1" applyProtection="1">
      <alignment vertical="top" wrapText="1"/>
    </xf>
    <xf numFmtId="0" fontId="11" fillId="2" borderId="66" xfId="0" applyFont="1" applyFill="1" applyBorder="1" applyAlignment="1" applyProtection="1">
      <alignment vertical="top" wrapText="1"/>
    </xf>
    <xf numFmtId="0" fontId="8" fillId="2" borderId="49" xfId="0" applyFont="1" applyFill="1" applyBorder="1" applyAlignment="1" applyProtection="1">
      <alignment wrapText="1"/>
    </xf>
    <xf numFmtId="9" fontId="11" fillId="2" borderId="67" xfId="0" applyNumberFormat="1" applyFont="1" applyFill="1" applyBorder="1" applyAlignment="1" applyProtection="1">
      <alignment horizontal="center" vertical="top" wrapText="1"/>
    </xf>
    <xf numFmtId="6" fontId="11" fillId="2" borderId="66" xfId="0" applyNumberFormat="1" applyFont="1" applyFill="1" applyBorder="1" applyAlignment="1" applyProtection="1">
      <alignment vertical="top" wrapText="1"/>
    </xf>
    <xf numFmtId="0" fontId="11" fillId="2" borderId="53" xfId="0" applyFont="1" applyFill="1" applyBorder="1" applyAlignment="1" applyProtection="1">
      <alignment horizontal="center" vertical="top" wrapText="1"/>
    </xf>
    <xf numFmtId="0" fontId="11" fillId="2" borderId="0" xfId="0" applyFont="1" applyFill="1" applyBorder="1" applyAlignment="1" applyProtection="1">
      <alignment horizontal="center" vertical="top" wrapText="1"/>
    </xf>
    <xf numFmtId="0" fontId="8" fillId="2" borderId="66" xfId="0" applyFont="1" applyFill="1" applyBorder="1" applyAlignment="1" applyProtection="1">
      <alignment vertical="center" wrapText="1"/>
    </xf>
    <xf numFmtId="0" fontId="11" fillId="2" borderId="67" xfId="0" applyFont="1" applyFill="1" applyBorder="1" applyAlignment="1" applyProtection="1">
      <alignment horizontal="center" wrapText="1"/>
    </xf>
    <xf numFmtId="0" fontId="11" fillId="2" borderId="54" xfId="0" applyFont="1" applyFill="1" applyBorder="1" applyAlignment="1" applyProtection="1">
      <alignment wrapText="1"/>
    </xf>
    <xf numFmtId="0" fontId="11" fillId="2" borderId="34" xfId="0" applyFont="1" applyFill="1" applyBorder="1" applyAlignment="1" applyProtection="1">
      <alignment wrapText="1"/>
    </xf>
    <xf numFmtId="0" fontId="11" fillId="2" borderId="45" xfId="0" applyFont="1" applyFill="1" applyBorder="1" applyAlignment="1" applyProtection="1">
      <alignment horizontal="center" vertical="center" wrapText="1"/>
    </xf>
    <xf numFmtId="0" fontId="11" fillId="2" borderId="55" xfId="0" applyFont="1" applyFill="1" applyBorder="1" applyAlignment="1" applyProtection="1">
      <alignment horizontal="center" wrapText="1"/>
    </xf>
    <xf numFmtId="0" fontId="11" fillId="2" borderId="6" xfId="0" applyFont="1" applyFill="1" applyBorder="1" applyAlignment="1" applyProtection="1">
      <alignment horizontal="center" wrapText="1"/>
    </xf>
    <xf numFmtId="0" fontId="8" fillId="2" borderId="66" xfId="0" applyFont="1" applyFill="1" applyBorder="1" applyAlignment="1" applyProtection="1">
      <alignment horizontal="center" vertical="top" wrapText="1"/>
      <protection hidden="1"/>
    </xf>
    <xf numFmtId="0" fontId="4" fillId="2" borderId="49" xfId="0" applyFont="1" applyFill="1" applyBorder="1" applyAlignment="1" applyProtection="1">
      <alignment horizontal="center" vertical="top" wrapText="1"/>
      <protection hidden="1"/>
    </xf>
    <xf numFmtId="0" fontId="11" fillId="2" borderId="68" xfId="0" applyFont="1" applyFill="1" applyBorder="1" applyAlignment="1" applyProtection="1">
      <alignment horizontal="center" vertical="top" wrapText="1"/>
      <protection hidden="1"/>
    </xf>
    <xf numFmtId="0" fontId="11" fillId="2" borderId="67" xfId="0" applyFont="1" applyFill="1" applyBorder="1" applyAlignment="1" applyProtection="1">
      <alignment horizontal="center" vertical="top" wrapText="1"/>
      <protection hidden="1"/>
    </xf>
    <xf numFmtId="0" fontId="11" fillId="2" borderId="53" xfId="0" applyFont="1" applyFill="1" applyBorder="1" applyAlignment="1" applyProtection="1">
      <alignment horizontal="center" vertical="top" wrapText="1"/>
      <protection hidden="1"/>
    </xf>
    <xf numFmtId="0" fontId="11" fillId="2" borderId="51" xfId="0" applyFont="1" applyFill="1" applyBorder="1" applyAlignment="1" applyProtection="1">
      <alignment horizontal="center" vertical="top" wrapText="1"/>
      <protection hidden="1"/>
    </xf>
    <xf numFmtId="9" fontId="11" fillId="2" borderId="53" xfId="0" applyNumberFormat="1" applyFont="1" applyFill="1" applyBorder="1" applyAlignment="1" applyProtection="1">
      <alignment horizontal="center" vertical="top" wrapText="1"/>
      <protection hidden="1"/>
    </xf>
    <xf numFmtId="0" fontId="11" fillId="2" borderId="49" xfId="0" applyFont="1" applyFill="1" applyBorder="1" applyAlignment="1" applyProtection="1">
      <alignment horizontal="center" vertical="top" wrapText="1"/>
      <protection hidden="1"/>
    </xf>
    <xf numFmtId="0" fontId="11" fillId="2" borderId="45" xfId="0" applyFont="1" applyFill="1" applyBorder="1" applyAlignment="1" applyProtection="1">
      <alignment horizontal="center" vertical="top" wrapText="1"/>
      <protection hidden="1"/>
    </xf>
    <xf numFmtId="0" fontId="11" fillId="2" borderId="0" xfId="0" applyFont="1" applyFill="1" applyBorder="1" applyAlignment="1" applyProtection="1">
      <alignment horizontal="center" vertical="top" wrapText="1"/>
      <protection hidden="1"/>
    </xf>
    <xf numFmtId="9" fontId="11" fillId="2" borderId="68" xfId="0" applyNumberFormat="1" applyFont="1" applyFill="1" applyBorder="1" applyAlignment="1" applyProtection="1">
      <alignment horizontal="center" vertical="top" wrapText="1"/>
      <protection hidden="1"/>
    </xf>
    <xf numFmtId="9" fontId="11" fillId="2" borderId="66" xfId="0" applyNumberFormat="1" applyFont="1" applyFill="1" applyBorder="1" applyAlignment="1" applyProtection="1">
      <alignment horizontal="center" vertical="top" wrapText="1"/>
      <protection hidden="1"/>
    </xf>
    <xf numFmtId="0" fontId="8" fillId="2" borderId="68" xfId="0" applyFont="1" applyFill="1" applyBorder="1" applyAlignment="1" applyProtection="1">
      <alignment horizontal="center" vertical="top" wrapText="1"/>
      <protection hidden="1"/>
    </xf>
    <xf numFmtId="0" fontId="8" fillId="2" borderId="49" xfId="0" applyFont="1" applyFill="1" applyBorder="1" applyAlignment="1" applyProtection="1">
      <alignment horizontal="center" vertical="top" wrapText="1"/>
      <protection hidden="1"/>
    </xf>
    <xf numFmtId="0" fontId="11" fillId="2" borderId="45" xfId="0" applyNumberFormat="1" applyFont="1" applyFill="1" applyBorder="1" applyAlignment="1" applyProtection="1">
      <alignment horizontal="center" vertical="top" wrapText="1"/>
      <protection hidden="1"/>
    </xf>
    <xf numFmtId="0" fontId="11" fillId="2" borderId="49" xfId="0" applyNumberFormat="1" applyFont="1" applyFill="1" applyBorder="1" applyAlignment="1" applyProtection="1">
      <alignment horizontal="center" vertical="top" wrapText="1"/>
      <protection hidden="1"/>
    </xf>
    <xf numFmtId="9" fontId="11" fillId="2" borderId="67" xfId="0" applyNumberFormat="1" applyFont="1" applyFill="1" applyBorder="1" applyAlignment="1" applyProtection="1">
      <alignment horizontal="center" vertical="top" wrapText="1"/>
      <protection hidden="1"/>
    </xf>
    <xf numFmtId="0" fontId="4" fillId="2" borderId="21" xfId="0" applyFont="1" applyFill="1" applyBorder="1" applyAlignment="1" applyProtection="1">
      <alignment horizontal="center" vertical="top" wrapText="1"/>
      <protection hidden="1"/>
    </xf>
    <xf numFmtId="0" fontId="11" fillId="2" borderId="54" xfId="0" applyFont="1" applyFill="1" applyBorder="1" applyAlignment="1" applyProtection="1">
      <alignment horizontal="center" vertical="top" wrapText="1"/>
      <protection hidden="1"/>
    </xf>
    <xf numFmtId="0" fontId="11" fillId="2" borderId="34" xfId="0" applyFont="1" applyFill="1" applyBorder="1" applyAlignment="1" applyProtection="1">
      <alignment horizontal="center" vertical="top" wrapText="1"/>
      <protection hidden="1"/>
    </xf>
    <xf numFmtId="0" fontId="11" fillId="2" borderId="55" xfId="0" applyFont="1" applyFill="1" applyBorder="1" applyAlignment="1" applyProtection="1">
      <alignment horizontal="center" vertical="top" wrapText="1"/>
      <protection hidden="1"/>
    </xf>
    <xf numFmtId="0" fontId="11" fillId="2" borderId="6" xfId="0" applyFont="1" applyFill="1" applyBorder="1" applyAlignment="1" applyProtection="1">
      <alignment horizontal="center" vertical="top" wrapText="1"/>
      <protection hidden="1"/>
    </xf>
  </cellXfs>
  <cellStyles count="1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Milliers" xfId="6" xr:uid="{00000000-0005-0000-0000-000006000000}"/>
    <cellStyle name="Normal" xfId="0" builtinId="0"/>
    <cellStyle name="Normal 2" xfId="7" xr:uid="{00000000-0005-0000-0000-000007000000}"/>
    <cellStyle name="Normal 3" xfId="9" xr:uid="{00000000-0005-0000-0000-000009000000}"/>
    <cellStyle name="Percent" xfId="1" xr:uid="{00000000-0005-0000-0000-000001000000}"/>
    <cellStyle name="Pourcentage"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ED48C-0505-41E6-8054-75A5E9BD0033}">
  <sheetPr codeName="Feuil11"/>
  <dimension ref="A1:M49"/>
  <sheetViews>
    <sheetView tabSelected="1" zoomScale="85" zoomScaleNormal="85" workbookViewId="0">
      <selection activeCell="C3" sqref="C3"/>
    </sheetView>
  </sheetViews>
  <sheetFormatPr baseColWidth="10" defaultColWidth="11.44140625" defaultRowHeight="13.8" x14ac:dyDescent="0.25"/>
  <cols>
    <col min="1" max="1" width="4.33203125" style="26" customWidth="1"/>
    <col min="2" max="2" width="56" style="26" customWidth="1"/>
    <col min="3" max="3" width="22.6640625" style="26" customWidth="1"/>
    <col min="4" max="4" width="84.44140625" style="26" customWidth="1"/>
    <col min="5" max="5" width="1.44140625" style="28" customWidth="1"/>
    <col min="6" max="6" width="4.33203125" style="26" customWidth="1"/>
    <col min="7" max="7" width="22.44140625" style="26" hidden="1" customWidth="1"/>
    <col min="8" max="10" width="11.44140625" style="26" hidden="1" customWidth="1"/>
    <col min="11" max="11" width="56.33203125" style="26" hidden="1" customWidth="1"/>
    <col min="12" max="13" width="11.44140625" style="26" hidden="1" customWidth="1"/>
    <col min="14" max="24" width="11.44140625" style="26" customWidth="1"/>
    <col min="25" max="16384" width="11.44140625" style="26"/>
  </cols>
  <sheetData>
    <row r="1" spans="1:12" x14ac:dyDescent="0.25">
      <c r="B1" s="27"/>
    </row>
    <row r="2" spans="1:12" ht="11.4" customHeight="1" thickBot="1" x14ac:dyDescent="0.3">
      <c r="C2" s="86" t="s">
        <v>283</v>
      </c>
    </row>
    <row r="3" spans="1:12" ht="14.4" thickBot="1" x14ac:dyDescent="0.3">
      <c r="A3" s="438" t="s">
        <v>283</v>
      </c>
      <c r="B3" s="19" t="s">
        <v>103</v>
      </c>
      <c r="C3" s="527" t="s">
        <v>100</v>
      </c>
      <c r="E3" s="85"/>
    </row>
    <row r="4" spans="1:12" ht="14.4" thickBot="1" x14ac:dyDescent="0.3"/>
    <row r="5" spans="1:12" x14ac:dyDescent="0.25">
      <c r="B5" s="15" t="str">
        <f>IF($C$3=$B$40,G5,L5)</f>
        <v>Autorité des marchés financiers</v>
      </c>
      <c r="C5" s="16"/>
      <c r="D5" s="17"/>
      <c r="G5" s="26" t="s">
        <v>765</v>
      </c>
      <c r="L5" s="26" t="s">
        <v>765</v>
      </c>
    </row>
    <row r="6" spans="1:12" x14ac:dyDescent="0.25">
      <c r="B6" s="18" t="str">
        <f>IF($C$3=$B$40,G6,L6)</f>
        <v>Assureurs de dommages</v>
      </c>
      <c r="C6" s="19"/>
      <c r="D6" s="20"/>
      <c r="G6" s="26" t="s">
        <v>219</v>
      </c>
      <c r="L6" s="26" t="s">
        <v>220</v>
      </c>
    </row>
    <row r="7" spans="1:12" x14ac:dyDescent="0.25">
      <c r="B7" s="18"/>
      <c r="C7" s="19"/>
      <c r="D7" s="20"/>
    </row>
    <row r="8" spans="1:12" ht="16.2" customHeight="1" x14ac:dyDescent="0.25">
      <c r="B8" s="51" t="str">
        <f>IF($C$3=$B$40,G8,L8)</f>
        <v>Rapport sur le passif - Instructions afin de compléter le fichier Excel</v>
      </c>
      <c r="C8" s="21"/>
      <c r="D8" s="20"/>
      <c r="G8" s="26" t="s">
        <v>866</v>
      </c>
      <c r="L8" s="26" t="s">
        <v>867</v>
      </c>
    </row>
    <row r="9" spans="1:12" ht="11.4" customHeight="1" thickBot="1" x14ac:dyDescent="0.3">
      <c r="B9" s="22"/>
      <c r="C9" s="637" t="s">
        <v>283</v>
      </c>
      <c r="D9" s="638"/>
    </row>
    <row r="10" spans="1:12" ht="17.399999999999999" customHeight="1" thickBot="1" x14ac:dyDescent="0.3">
      <c r="A10" s="438" t="s">
        <v>284</v>
      </c>
      <c r="B10" s="47" t="str">
        <f>IF($C$3=$B$40,G10,L10)</f>
        <v>Nom de l'assureur :</v>
      </c>
      <c r="C10" s="648"/>
      <c r="D10" s="649"/>
      <c r="G10" s="26" t="s">
        <v>239</v>
      </c>
      <c r="L10" s="26" t="s">
        <v>734</v>
      </c>
    </row>
    <row r="11" spans="1:12" ht="17.399999999999999" customHeight="1" thickBot="1" x14ac:dyDescent="0.3">
      <c r="A11" s="438" t="s">
        <v>425</v>
      </c>
      <c r="B11" s="47" t="str">
        <f>IF($C$3=$B$40,G11,L11)</f>
        <v>Date de fin d'exercice :</v>
      </c>
      <c r="C11" s="656"/>
      <c r="D11" s="657"/>
      <c r="G11" s="26" t="s">
        <v>733</v>
      </c>
      <c r="L11" s="26" t="s">
        <v>735</v>
      </c>
    </row>
    <row r="12" spans="1:12" x14ac:dyDescent="0.25">
      <c r="B12" s="650"/>
      <c r="C12" s="651"/>
      <c r="D12" s="652"/>
    </row>
    <row r="13" spans="1:12" ht="29.25" customHeight="1" x14ac:dyDescent="0.25">
      <c r="B13" s="653" t="str">
        <f t="shared" ref="B13:B18" si="0">IF($C$3=$B$40,G13,L13)</f>
        <v>1- Veuillez nommer ce fichier de la façon suivante avant de le transmettre à l'Autorité des marchés financiers : «410» et en ajoutant l'extension (.xls ou .xlsx). Ne pas ajouter de texte descriptif.</v>
      </c>
      <c r="C13" s="654"/>
      <c r="D13" s="655"/>
      <c r="G13" s="26" t="s">
        <v>106</v>
      </c>
      <c r="L13" s="26" t="s">
        <v>766</v>
      </c>
    </row>
    <row r="14" spans="1:12" ht="29.25" customHeight="1" x14ac:dyDescent="0.25">
      <c r="B14" s="653" t="str">
        <f t="shared" si="0"/>
        <v>2- Veuillez noter que le titre de chacun des tableaux réfère à la section appropriée du Guide de l'actuaire concernant le rapport sur le passif des assureurs de dommages.</v>
      </c>
      <c r="C14" s="654"/>
      <c r="D14" s="655"/>
      <c r="G14" s="26" t="s">
        <v>869</v>
      </c>
      <c r="L14" s="26" t="s">
        <v>870</v>
      </c>
    </row>
    <row r="15" spans="1:12" ht="29.25" customHeight="1" x14ac:dyDescent="0.25">
      <c r="B15" s="653" t="str">
        <f t="shared" si="0"/>
        <v>3- Les tableaux doivent être complétés sur une base non consolidée.</v>
      </c>
      <c r="C15" s="654"/>
      <c r="D15" s="655"/>
      <c r="G15" s="26" t="s">
        <v>782</v>
      </c>
      <c r="L15" s="26" t="s">
        <v>781</v>
      </c>
    </row>
    <row r="16" spans="1:12" ht="29.25" customHeight="1" x14ac:dyDescent="0.25">
      <c r="B16" s="653" t="str">
        <f t="shared" si="0"/>
        <v>4- Le résumé du programme de réassurance (Tableau 10) peut être présenté dans le rapport en PDF plutôt que dans le fichier Excel.</v>
      </c>
      <c r="C16" s="654"/>
      <c r="D16" s="655"/>
      <c r="G16" s="26" t="s">
        <v>763</v>
      </c>
      <c r="L16" s="26" t="s">
        <v>762</v>
      </c>
    </row>
    <row r="17" spans="1:12" ht="29.25" customHeight="1" x14ac:dyDescent="0.25">
      <c r="B17" s="653" t="str">
        <f t="shared" si="0"/>
        <v>5- Les montants requis dans le fichier Excel doivent être saisis en milliers de dollars.</v>
      </c>
      <c r="C17" s="654"/>
      <c r="D17" s="655"/>
      <c r="G17" s="26" t="s">
        <v>285</v>
      </c>
      <c r="L17" s="26" t="s">
        <v>736</v>
      </c>
    </row>
    <row r="18" spans="1:12" ht="31.8" customHeight="1" x14ac:dyDescent="0.25">
      <c r="B18" s="653" t="str">
        <f t="shared" si="0"/>
        <v>6- Veuillez ne pas insérer ou supprimer de lignes/colonnes aux tableaux, à l'exception des Tableaux 1, 7.1 et 7.2 pour lesquels des lignes peuvent être ajoutées si nécessaire. Veuillez compléter les tableaux en utilisant les lignes nécessaires et laisser vide les lignes supplémentaires, sans les supprimer. De plus, ne pas modifier le nom des onglets.</v>
      </c>
      <c r="C18" s="654"/>
      <c r="D18" s="655"/>
      <c r="G18" s="26" t="s">
        <v>859</v>
      </c>
      <c r="L18" s="26" t="s">
        <v>860</v>
      </c>
    </row>
    <row r="19" spans="1:12" ht="15" customHeight="1" thickBot="1" x14ac:dyDescent="0.3">
      <c r="B19" s="23"/>
      <c r="C19" s="24"/>
      <c r="D19" s="25"/>
    </row>
    <row r="21" spans="1:12" x14ac:dyDescent="0.25">
      <c r="A21" s="26" t="s">
        <v>101</v>
      </c>
      <c r="B21" s="29" t="str">
        <f>IF($C$3=$B$40,G21,L21)</f>
        <v>Si vous avez des commentaires, veuillez les inscrire ci-dessous :</v>
      </c>
      <c r="C21" s="30"/>
      <c r="G21" s="26" t="s">
        <v>104</v>
      </c>
      <c r="L21" s="26" t="s">
        <v>105</v>
      </c>
    </row>
    <row r="22" spans="1:12" ht="9.6" customHeight="1" thickBot="1" x14ac:dyDescent="0.3">
      <c r="B22" s="635" t="s">
        <v>283</v>
      </c>
      <c r="C22" s="636"/>
      <c r="D22" s="636"/>
    </row>
    <row r="23" spans="1:12" x14ac:dyDescent="0.25">
      <c r="A23" s="635" t="s">
        <v>632</v>
      </c>
      <c r="B23" s="639"/>
      <c r="C23" s="640"/>
      <c r="D23" s="641"/>
    </row>
    <row r="24" spans="1:12" x14ac:dyDescent="0.25">
      <c r="A24" s="636"/>
      <c r="B24" s="642"/>
      <c r="C24" s="643"/>
      <c r="D24" s="644"/>
    </row>
    <row r="25" spans="1:12" x14ac:dyDescent="0.25">
      <c r="A25" s="636"/>
      <c r="B25" s="642"/>
      <c r="C25" s="643"/>
      <c r="D25" s="644"/>
    </row>
    <row r="26" spans="1:12" x14ac:dyDescent="0.25">
      <c r="A26" s="636"/>
      <c r="B26" s="642"/>
      <c r="C26" s="643"/>
      <c r="D26" s="644"/>
    </row>
    <row r="27" spans="1:12" x14ac:dyDescent="0.25">
      <c r="A27" s="636"/>
      <c r="B27" s="642"/>
      <c r="C27" s="643"/>
      <c r="D27" s="644"/>
    </row>
    <row r="28" spans="1:12" x14ac:dyDescent="0.25">
      <c r="A28" s="636"/>
      <c r="B28" s="642"/>
      <c r="C28" s="643"/>
      <c r="D28" s="644"/>
    </row>
    <row r="29" spans="1:12" x14ac:dyDescent="0.25">
      <c r="A29" s="636"/>
      <c r="B29" s="642"/>
      <c r="C29" s="643"/>
      <c r="D29" s="644"/>
    </row>
    <row r="30" spans="1:12" x14ac:dyDescent="0.25">
      <c r="A30" s="636"/>
      <c r="B30" s="642"/>
      <c r="C30" s="643"/>
      <c r="D30" s="644"/>
    </row>
    <row r="31" spans="1:12" x14ac:dyDescent="0.25">
      <c r="A31" s="636"/>
      <c r="B31" s="642"/>
      <c r="C31" s="643"/>
      <c r="D31" s="644"/>
    </row>
    <row r="32" spans="1:12" x14ac:dyDescent="0.25">
      <c r="A32" s="636"/>
      <c r="B32" s="642"/>
      <c r="C32" s="643"/>
      <c r="D32" s="644"/>
    </row>
    <row r="33" spans="1:4" x14ac:dyDescent="0.25">
      <c r="A33" s="636"/>
      <c r="B33" s="642"/>
      <c r="C33" s="643"/>
      <c r="D33" s="644"/>
    </row>
    <row r="34" spans="1:4" x14ac:dyDescent="0.25">
      <c r="A34" s="636"/>
      <c r="B34" s="642"/>
      <c r="C34" s="643"/>
      <c r="D34" s="644"/>
    </row>
    <row r="35" spans="1:4" x14ac:dyDescent="0.25">
      <c r="A35" s="636"/>
      <c r="B35" s="642"/>
      <c r="C35" s="643"/>
      <c r="D35" s="644"/>
    </row>
    <row r="36" spans="1:4" ht="14.4" thickBot="1" x14ac:dyDescent="0.3">
      <c r="A36" s="636"/>
      <c r="B36" s="645"/>
      <c r="C36" s="646"/>
      <c r="D36" s="647"/>
    </row>
    <row r="37" spans="1:4" ht="18" customHeight="1" x14ac:dyDescent="0.25"/>
    <row r="40" spans="1:4" hidden="1" x14ac:dyDescent="0.25">
      <c r="B40" s="26" t="s">
        <v>100</v>
      </c>
    </row>
    <row r="41" spans="1:4" hidden="1" x14ac:dyDescent="0.25">
      <c r="B41" s="26" t="s">
        <v>102</v>
      </c>
    </row>
    <row r="49" spans="3:3" x14ac:dyDescent="0.25">
      <c r="C49" s="31"/>
    </row>
  </sheetData>
  <mergeCells count="13">
    <mergeCell ref="A23:A36"/>
    <mergeCell ref="B22:D22"/>
    <mergeCell ref="C9:D9"/>
    <mergeCell ref="B23:D36"/>
    <mergeCell ref="C10:D10"/>
    <mergeCell ref="B12:D12"/>
    <mergeCell ref="B13:D13"/>
    <mergeCell ref="B14:D14"/>
    <mergeCell ref="B16:D16"/>
    <mergeCell ref="B17:D17"/>
    <mergeCell ref="B15:D15"/>
    <mergeCell ref="C11:D11"/>
    <mergeCell ref="B18:D18"/>
  </mergeCells>
  <dataValidations count="1">
    <dataValidation type="list" allowBlank="1" showInputMessage="1" showErrorMessage="1" sqref="C3" xr:uid="{00000000-0002-0000-0000-000000000000}">
      <formula1>$B$40:$B$41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47C1-DBB3-4E94-B650-7B43A4447FAD}">
  <sheetPr codeName="Feuil16"/>
  <dimension ref="A1:AE58"/>
  <sheetViews>
    <sheetView workbookViewId="0"/>
  </sheetViews>
  <sheetFormatPr baseColWidth="10" defaultColWidth="11.44140625" defaultRowHeight="13.8" x14ac:dyDescent="0.25"/>
  <cols>
    <col min="1" max="1" width="2.33203125" style="384" bestFit="1" customWidth="1"/>
    <col min="2" max="5" width="27" style="384" customWidth="1"/>
    <col min="6" max="21" width="11.44140625" style="384"/>
    <col min="22" max="25" width="27" style="384" hidden="1" customWidth="1"/>
    <col min="26" max="27" width="11.44140625" style="384" hidden="1" customWidth="1"/>
    <col min="28" max="31" width="27" style="384" hidden="1" customWidth="1"/>
    <col min="32" max="16384" width="11.44140625" style="384"/>
  </cols>
  <sheetData>
    <row r="1" spans="1:31" x14ac:dyDescent="0.25">
      <c r="B1" s="385" t="str">
        <f>IF(Lang=Instructions!$B$40,V1,AB1)</f>
        <v>6.12 Ajustement au titre du risque non financier</v>
      </c>
      <c r="V1" s="385" t="s">
        <v>773</v>
      </c>
      <c r="AB1" s="385" t="s">
        <v>775</v>
      </c>
    </row>
    <row r="2" spans="1:31" x14ac:dyDescent="0.25">
      <c r="A2" s="392" t="s">
        <v>732</v>
      </c>
      <c r="B2" s="693" t="str">
        <f>IF(Lang=Instructions!$B$40,V56,AB56)</f>
        <v>Veuillez sélectionner Net ou Cédé</v>
      </c>
      <c r="C2" s="693"/>
      <c r="D2" s="693"/>
      <c r="E2" s="693"/>
      <c r="V2" s="384" t="s">
        <v>409</v>
      </c>
      <c r="AB2" s="384" t="s">
        <v>423</v>
      </c>
    </row>
    <row r="3" spans="1:31" ht="14.4" thickBot="1" x14ac:dyDescent="0.3">
      <c r="B3" s="384" t="str">
        <f>IF(Lang=Instructions!$B$40,V3,AB3)</f>
        <v>(en milliers de dollars)</v>
      </c>
      <c r="V3" s="384" t="s">
        <v>115</v>
      </c>
      <c r="AB3" s="384" t="s">
        <v>741</v>
      </c>
    </row>
    <row r="4" spans="1:31" ht="14.4" thickBot="1" x14ac:dyDescent="0.3">
      <c r="B4" s="690" t="str">
        <f>IF(Lang=Instructions!$B$40,V4,AB4)</f>
        <v>Ajustement au titre du risque - Méthode du coût du capital</v>
      </c>
      <c r="C4" s="691"/>
      <c r="D4" s="691"/>
      <c r="E4" s="692"/>
      <c r="V4" s="687" t="s">
        <v>363</v>
      </c>
      <c r="W4" s="688"/>
      <c r="X4" s="688"/>
      <c r="Y4" s="689"/>
      <c r="AB4" s="687" t="s">
        <v>779</v>
      </c>
      <c r="AC4" s="688"/>
      <c r="AD4" s="688"/>
      <c r="AE4" s="689"/>
    </row>
    <row r="5" spans="1:31" ht="27.6" customHeight="1" thickBot="1" x14ac:dyDescent="0.3">
      <c r="B5" s="451" t="str">
        <f>IF(Lang=Instructions!$B$40,V5,AB5)</f>
        <v>Année</v>
      </c>
      <c r="C5" s="451" t="str">
        <f>IF(Lang=Instructions!$B$40,W5,AC5)</f>
        <v>Montant de capital projeté</v>
      </c>
      <c r="D5" s="451" t="str">
        <f>IF(Lang=Instructions!$B$40,X5,AD5)</f>
        <v>Taux du coût du capital
(%)</v>
      </c>
      <c r="E5" s="451" t="str">
        <f>IF(Lang=Instructions!$B$40,Y5,AE5)</f>
        <v>Taux d'actualisation
(%)</v>
      </c>
      <c r="V5" s="450" t="s">
        <v>430</v>
      </c>
      <c r="W5" s="450" t="s">
        <v>776</v>
      </c>
      <c r="X5" s="450" t="s">
        <v>445</v>
      </c>
      <c r="Y5" s="450" t="s">
        <v>446</v>
      </c>
      <c r="AB5" s="450" t="s">
        <v>361</v>
      </c>
      <c r="AC5" s="450" t="s">
        <v>777</v>
      </c>
      <c r="AD5" s="450" t="s">
        <v>447</v>
      </c>
      <c r="AE5" s="450" t="s">
        <v>448</v>
      </c>
    </row>
    <row r="6" spans="1:31" x14ac:dyDescent="0.25">
      <c r="B6" s="451"/>
      <c r="C6" s="260" t="s">
        <v>283</v>
      </c>
      <c r="D6" s="260" t="s">
        <v>284</v>
      </c>
      <c r="E6" s="260" t="s">
        <v>425</v>
      </c>
      <c r="V6" s="450"/>
      <c r="W6" s="450"/>
      <c r="X6" s="450"/>
      <c r="Y6" s="450"/>
      <c r="AB6" s="450"/>
      <c r="AC6" s="450"/>
      <c r="AD6" s="450"/>
      <c r="AE6" s="450"/>
    </row>
    <row r="7" spans="1:31" x14ac:dyDescent="0.25">
      <c r="A7" s="388" t="s">
        <v>283</v>
      </c>
      <c r="B7" s="423">
        <v>1</v>
      </c>
      <c r="C7" s="557"/>
      <c r="D7" s="558"/>
      <c r="E7" s="559"/>
      <c r="V7" s="157">
        <v>1</v>
      </c>
      <c r="W7" s="188"/>
      <c r="X7" s="188"/>
      <c r="Y7" s="188"/>
      <c r="AB7" s="157">
        <v>1</v>
      </c>
      <c r="AC7" s="188"/>
      <c r="AD7" s="188"/>
      <c r="AE7" s="188"/>
    </row>
    <row r="8" spans="1:31" x14ac:dyDescent="0.25">
      <c r="A8" s="388" t="s">
        <v>284</v>
      </c>
      <c r="B8" s="424">
        <v>2</v>
      </c>
      <c r="C8" s="560"/>
      <c r="D8" s="561"/>
      <c r="E8" s="562"/>
      <c r="V8" s="62">
        <v>2</v>
      </c>
      <c r="W8" s="63"/>
      <c r="X8" s="63"/>
      <c r="Y8" s="63"/>
      <c r="AB8" s="62">
        <v>2</v>
      </c>
      <c r="AC8" s="63"/>
      <c r="AD8" s="63"/>
      <c r="AE8" s="63"/>
    </row>
    <row r="9" spans="1:31" x14ac:dyDescent="0.25">
      <c r="A9" s="388" t="s">
        <v>425</v>
      </c>
      <c r="B9" s="425">
        <v>3</v>
      </c>
      <c r="C9" s="560"/>
      <c r="D9" s="561"/>
      <c r="E9" s="562"/>
      <c r="V9" s="62">
        <v>3</v>
      </c>
      <c r="W9" s="63"/>
      <c r="X9" s="63"/>
      <c r="Y9" s="63"/>
      <c r="AB9" s="62">
        <v>3</v>
      </c>
      <c r="AC9" s="63"/>
      <c r="AD9" s="63"/>
      <c r="AE9" s="63"/>
    </row>
    <row r="10" spans="1:31" x14ac:dyDescent="0.25">
      <c r="A10" s="388" t="s">
        <v>632</v>
      </c>
      <c r="B10" s="424">
        <v>4</v>
      </c>
      <c r="C10" s="560"/>
      <c r="D10" s="561"/>
      <c r="E10" s="562"/>
      <c r="V10" s="62">
        <v>4</v>
      </c>
      <c r="W10" s="63"/>
      <c r="X10" s="63"/>
      <c r="Y10" s="63"/>
      <c r="AB10" s="62">
        <v>4</v>
      </c>
      <c r="AC10" s="63"/>
      <c r="AD10" s="63"/>
      <c r="AE10" s="63"/>
    </row>
    <row r="11" spans="1:31" x14ac:dyDescent="0.25">
      <c r="A11" s="388" t="s">
        <v>633</v>
      </c>
      <c r="B11" s="424">
        <v>5</v>
      </c>
      <c r="C11" s="560"/>
      <c r="D11" s="561"/>
      <c r="E11" s="562"/>
      <c r="V11" s="62">
        <v>5</v>
      </c>
      <c r="W11" s="63"/>
      <c r="X11" s="63"/>
      <c r="Y11" s="63"/>
      <c r="AB11" s="62">
        <v>5</v>
      </c>
      <c r="AC11" s="63"/>
      <c r="AD11" s="63"/>
      <c r="AE11" s="63"/>
    </row>
    <row r="12" spans="1:31" x14ac:dyDescent="0.25">
      <c r="A12" s="388" t="s">
        <v>634</v>
      </c>
      <c r="B12" s="424">
        <v>6</v>
      </c>
      <c r="C12" s="560"/>
      <c r="D12" s="561"/>
      <c r="E12" s="562"/>
      <c r="V12" s="62">
        <v>6</v>
      </c>
      <c r="W12" s="63"/>
      <c r="X12" s="63"/>
      <c r="Y12" s="63"/>
      <c r="AB12" s="62">
        <v>6</v>
      </c>
      <c r="AC12" s="63"/>
      <c r="AD12" s="63"/>
      <c r="AE12" s="63"/>
    </row>
    <row r="13" spans="1:31" x14ac:dyDescent="0.25">
      <c r="A13" s="388" t="s">
        <v>635</v>
      </c>
      <c r="B13" s="424">
        <v>7</v>
      </c>
      <c r="C13" s="560"/>
      <c r="D13" s="561"/>
      <c r="E13" s="562"/>
      <c r="V13" s="62">
        <v>7</v>
      </c>
      <c r="W13" s="63"/>
      <c r="X13" s="63"/>
      <c r="Y13" s="63"/>
      <c r="AB13" s="62">
        <v>7</v>
      </c>
      <c r="AC13" s="63"/>
      <c r="AD13" s="63"/>
      <c r="AE13" s="63"/>
    </row>
    <row r="14" spans="1:31" x14ac:dyDescent="0.25">
      <c r="A14" s="388" t="s">
        <v>636</v>
      </c>
      <c r="B14" s="424">
        <v>8</v>
      </c>
      <c r="C14" s="560"/>
      <c r="D14" s="561"/>
      <c r="E14" s="562"/>
      <c r="V14" s="62">
        <v>8</v>
      </c>
      <c r="W14" s="63"/>
      <c r="X14" s="63"/>
      <c r="Y14" s="63"/>
      <c r="AB14" s="62">
        <v>8</v>
      </c>
      <c r="AC14" s="63"/>
      <c r="AD14" s="63"/>
      <c r="AE14" s="63"/>
    </row>
    <row r="15" spans="1:31" x14ac:dyDescent="0.25">
      <c r="A15" s="388" t="s">
        <v>637</v>
      </c>
      <c r="B15" s="424">
        <v>9</v>
      </c>
      <c r="C15" s="560"/>
      <c r="D15" s="561"/>
      <c r="E15" s="562"/>
      <c r="V15" s="62">
        <v>9</v>
      </c>
      <c r="W15" s="63"/>
      <c r="X15" s="63"/>
      <c r="Y15" s="63"/>
      <c r="AB15" s="62">
        <v>9</v>
      </c>
      <c r="AC15" s="63"/>
      <c r="AD15" s="63"/>
      <c r="AE15" s="63"/>
    </row>
    <row r="16" spans="1:31" x14ac:dyDescent="0.25">
      <c r="A16" s="388" t="s">
        <v>638</v>
      </c>
      <c r="B16" s="424">
        <v>10</v>
      </c>
      <c r="C16" s="560"/>
      <c r="D16" s="561"/>
      <c r="E16" s="562"/>
      <c r="V16" s="62">
        <v>10</v>
      </c>
      <c r="W16" s="63"/>
      <c r="X16" s="63"/>
      <c r="Y16" s="63"/>
      <c r="AB16" s="62">
        <v>10</v>
      </c>
      <c r="AC16" s="63"/>
      <c r="AD16" s="63"/>
      <c r="AE16" s="63"/>
    </row>
    <row r="17" spans="1:31" x14ac:dyDescent="0.25">
      <c r="A17" s="388" t="s">
        <v>639</v>
      </c>
      <c r="B17" s="424">
        <v>11</v>
      </c>
      <c r="C17" s="560"/>
      <c r="D17" s="561"/>
      <c r="E17" s="562"/>
      <c r="V17" s="62">
        <v>11</v>
      </c>
      <c r="W17" s="63"/>
      <c r="X17" s="63"/>
      <c r="Y17" s="63"/>
      <c r="AB17" s="62">
        <v>11</v>
      </c>
      <c r="AC17" s="63"/>
      <c r="AD17" s="63"/>
      <c r="AE17" s="63"/>
    </row>
    <row r="18" spans="1:31" x14ac:dyDescent="0.25">
      <c r="A18" s="388" t="s">
        <v>640</v>
      </c>
      <c r="B18" s="424">
        <v>12</v>
      </c>
      <c r="C18" s="560"/>
      <c r="D18" s="561"/>
      <c r="E18" s="562"/>
      <c r="V18" s="62">
        <v>12</v>
      </c>
      <c r="W18" s="63"/>
      <c r="X18" s="63"/>
      <c r="Y18" s="63"/>
      <c r="AB18" s="62">
        <v>12</v>
      </c>
      <c r="AC18" s="63"/>
      <c r="AD18" s="63"/>
      <c r="AE18" s="63"/>
    </row>
    <row r="19" spans="1:31" x14ac:dyDescent="0.25">
      <c r="A19" s="388" t="s">
        <v>641</v>
      </c>
      <c r="B19" s="424">
        <v>13</v>
      </c>
      <c r="C19" s="560"/>
      <c r="D19" s="561"/>
      <c r="E19" s="562"/>
      <c r="V19" s="62">
        <v>13</v>
      </c>
      <c r="W19" s="63"/>
      <c r="X19" s="63"/>
      <c r="Y19" s="63"/>
      <c r="AB19" s="62">
        <v>13</v>
      </c>
      <c r="AC19" s="63"/>
      <c r="AD19" s="63"/>
      <c r="AE19" s="63"/>
    </row>
    <row r="20" spans="1:31" x14ac:dyDescent="0.25">
      <c r="A20" s="388" t="s">
        <v>642</v>
      </c>
      <c r="B20" s="424">
        <v>14</v>
      </c>
      <c r="C20" s="560"/>
      <c r="D20" s="561"/>
      <c r="E20" s="562"/>
      <c r="V20" s="62">
        <v>14</v>
      </c>
      <c r="W20" s="63"/>
      <c r="X20" s="63"/>
      <c r="Y20" s="63"/>
      <c r="AB20" s="62">
        <v>14</v>
      </c>
      <c r="AC20" s="63"/>
      <c r="AD20" s="63"/>
      <c r="AE20" s="63"/>
    </row>
    <row r="21" spans="1:31" x14ac:dyDescent="0.25">
      <c r="A21" s="388" t="s">
        <v>643</v>
      </c>
      <c r="B21" s="424">
        <v>15</v>
      </c>
      <c r="C21" s="560"/>
      <c r="D21" s="561"/>
      <c r="E21" s="562"/>
      <c r="V21" s="62">
        <v>15</v>
      </c>
      <c r="W21" s="63"/>
      <c r="X21" s="63"/>
      <c r="Y21" s="63"/>
      <c r="AB21" s="62">
        <v>15</v>
      </c>
      <c r="AC21" s="63"/>
      <c r="AD21" s="63"/>
      <c r="AE21" s="63"/>
    </row>
    <row r="22" spans="1:31" x14ac:dyDescent="0.25">
      <c r="A22" s="388" t="s">
        <v>644</v>
      </c>
      <c r="B22" s="424">
        <v>16</v>
      </c>
      <c r="C22" s="560"/>
      <c r="D22" s="561"/>
      <c r="E22" s="562"/>
      <c r="V22" s="62">
        <v>16</v>
      </c>
      <c r="W22" s="63"/>
      <c r="X22" s="63"/>
      <c r="Y22" s="63"/>
      <c r="AB22" s="62">
        <v>16</v>
      </c>
      <c r="AC22" s="63"/>
      <c r="AD22" s="63"/>
      <c r="AE22" s="63"/>
    </row>
    <row r="23" spans="1:31" x14ac:dyDescent="0.25">
      <c r="A23" s="388" t="s">
        <v>645</v>
      </c>
      <c r="B23" s="424">
        <v>17</v>
      </c>
      <c r="C23" s="560"/>
      <c r="D23" s="561"/>
      <c r="E23" s="562"/>
      <c r="V23" s="62">
        <v>17</v>
      </c>
      <c r="W23" s="63"/>
      <c r="X23" s="63"/>
      <c r="Y23" s="63"/>
      <c r="AB23" s="62">
        <v>17</v>
      </c>
      <c r="AC23" s="63"/>
      <c r="AD23" s="63"/>
      <c r="AE23" s="63"/>
    </row>
    <row r="24" spans="1:31" x14ac:dyDescent="0.25">
      <c r="A24" s="388" t="s">
        <v>646</v>
      </c>
      <c r="B24" s="424">
        <v>18</v>
      </c>
      <c r="C24" s="560"/>
      <c r="D24" s="561"/>
      <c r="E24" s="562"/>
      <c r="V24" s="62">
        <v>18</v>
      </c>
      <c r="W24" s="63"/>
      <c r="X24" s="63"/>
      <c r="Y24" s="63"/>
      <c r="AB24" s="62">
        <v>18</v>
      </c>
      <c r="AC24" s="63"/>
      <c r="AD24" s="63"/>
      <c r="AE24" s="63"/>
    </row>
    <row r="25" spans="1:31" x14ac:dyDescent="0.25">
      <c r="A25" s="388" t="s">
        <v>647</v>
      </c>
      <c r="B25" s="424">
        <v>19</v>
      </c>
      <c r="C25" s="560"/>
      <c r="D25" s="561"/>
      <c r="E25" s="562"/>
      <c r="V25" s="62">
        <v>19</v>
      </c>
      <c r="W25" s="63"/>
      <c r="X25" s="63"/>
      <c r="Y25" s="63"/>
      <c r="AB25" s="62">
        <v>19</v>
      </c>
      <c r="AC25" s="63"/>
      <c r="AD25" s="63"/>
      <c r="AE25" s="63"/>
    </row>
    <row r="26" spans="1:31" x14ac:dyDescent="0.25">
      <c r="A26" s="388" t="s">
        <v>648</v>
      </c>
      <c r="B26" s="424">
        <v>20</v>
      </c>
      <c r="C26" s="560"/>
      <c r="D26" s="561"/>
      <c r="E26" s="562"/>
      <c r="V26" s="62">
        <v>20</v>
      </c>
      <c r="W26" s="63"/>
      <c r="X26" s="63"/>
      <c r="Y26" s="63"/>
      <c r="AB26" s="62">
        <v>20</v>
      </c>
      <c r="AC26" s="63"/>
      <c r="AD26" s="63"/>
      <c r="AE26" s="63"/>
    </row>
    <row r="27" spans="1:31" ht="14.4" thickBot="1" x14ac:dyDescent="0.3">
      <c r="A27" s="388" t="s">
        <v>649</v>
      </c>
      <c r="B27" s="426" t="s">
        <v>362</v>
      </c>
      <c r="C27" s="563"/>
      <c r="D27" s="564"/>
      <c r="E27" s="565"/>
      <c r="V27" s="64" t="s">
        <v>362</v>
      </c>
      <c r="W27" s="65"/>
      <c r="X27" s="65"/>
      <c r="Y27" s="65"/>
      <c r="AB27" s="64" t="s">
        <v>362</v>
      </c>
      <c r="AC27" s="65"/>
      <c r="AD27" s="65"/>
      <c r="AE27" s="65"/>
    </row>
    <row r="56" spans="22:28" x14ac:dyDescent="0.25">
      <c r="V56" s="384" t="s">
        <v>414</v>
      </c>
      <c r="AB56" s="384" t="s">
        <v>415</v>
      </c>
    </row>
    <row r="57" spans="22:28" x14ac:dyDescent="0.25">
      <c r="V57" s="384" t="s">
        <v>416</v>
      </c>
      <c r="AB57" s="384" t="s">
        <v>418</v>
      </c>
    </row>
    <row r="58" spans="22:28" x14ac:dyDescent="0.25">
      <c r="V58" s="384" t="s">
        <v>417</v>
      </c>
      <c r="AB58" s="384" t="s">
        <v>419</v>
      </c>
    </row>
  </sheetData>
  <mergeCells count="4">
    <mergeCell ref="B4:E4"/>
    <mergeCell ref="V4:Y4"/>
    <mergeCell ref="AB4:AE4"/>
    <mergeCell ref="B2:E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IF(Lang=Instructions!$B$40,$V$56:$V$58,$AB$56:$AB$58)</xm:f>
          </x14:formula1>
          <xm:sqref>B2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569B4-A1E9-4645-AF4A-707E55D3DC0B}">
  <sheetPr codeName="Feuil17"/>
  <dimension ref="A1:AG112"/>
  <sheetViews>
    <sheetView workbookViewId="0"/>
  </sheetViews>
  <sheetFormatPr baseColWidth="10" defaultColWidth="11.44140625" defaultRowHeight="13.8" outlineLevelRow="1" x14ac:dyDescent="0.25"/>
  <cols>
    <col min="1" max="1" width="3.44140625" style="384" bestFit="1" customWidth="1"/>
    <col min="2" max="2" width="20.88671875" style="384" customWidth="1"/>
    <col min="3" max="4" width="35.5546875" style="384" customWidth="1"/>
    <col min="5" max="5" width="25.33203125" style="384" customWidth="1"/>
    <col min="6" max="6" width="81" style="384" customWidth="1"/>
    <col min="7" max="21" width="11.44140625" style="384"/>
    <col min="22" max="22" width="21.44140625" style="384" hidden="1" customWidth="1"/>
    <col min="23" max="24" width="34.33203125" style="384" hidden="1" customWidth="1"/>
    <col min="25" max="25" width="25.33203125" style="384" hidden="1" customWidth="1"/>
    <col min="26" max="26" width="81" style="384" hidden="1" customWidth="1"/>
    <col min="27" max="28" width="11.44140625" style="384" hidden="1" customWidth="1"/>
    <col min="29" max="29" width="20" style="384" hidden="1" customWidth="1"/>
    <col min="30" max="31" width="34.33203125" style="384" hidden="1" customWidth="1"/>
    <col min="32" max="32" width="25.33203125" style="384" hidden="1" customWidth="1"/>
    <col min="33" max="33" width="81" style="384" hidden="1" customWidth="1"/>
    <col min="34" max="16384" width="11.44140625" style="384"/>
  </cols>
  <sheetData>
    <row r="1" spans="1:33" x14ac:dyDescent="0.25">
      <c r="B1" s="385" t="str">
        <f>IF(Lang=Instructions!$B$40,'6.1'!V1,'6.1'!AC1)</f>
        <v>6.13.4 Développement du passif au titre des sinistres survenus de l'exercice précédent</v>
      </c>
      <c r="V1" s="385" t="s">
        <v>375</v>
      </c>
      <c r="AC1" s="385" t="s">
        <v>376</v>
      </c>
    </row>
    <row r="2" spans="1:33" x14ac:dyDescent="0.25">
      <c r="B2" s="384" t="str">
        <f>IF(Lang=Instructions!$B$40,'6.1'!V2,'6.1'!AC2)</f>
        <v>Tableau 6.1 - Brut</v>
      </c>
      <c r="D2" s="5"/>
      <c r="E2" s="5"/>
      <c r="F2" s="5"/>
      <c r="G2" s="5"/>
      <c r="H2" s="5"/>
      <c r="I2" s="5"/>
      <c r="V2" s="384" t="s">
        <v>814</v>
      </c>
      <c r="AC2" s="384" t="s">
        <v>816</v>
      </c>
    </row>
    <row r="3" spans="1:33" s="5" customFormat="1" ht="14.4" thickBot="1" x14ac:dyDescent="0.3">
      <c r="B3" s="384" t="str">
        <f>IF(Lang=Instructions!$B$40,'6.1'!V3,'6.1'!AC3)</f>
        <v>Sur base d'année d'accident</v>
      </c>
      <c r="V3" s="5" t="s">
        <v>815</v>
      </c>
      <c r="AC3" s="5" t="s">
        <v>817</v>
      </c>
    </row>
    <row r="4" spans="1:33" ht="15.75" customHeight="1" thickBot="1" x14ac:dyDescent="0.3">
      <c r="B4" s="384" t="str">
        <f>IF(Lang=Instructions!$B$40,'6.1'!V4,'6.1'!AC4)</f>
        <v>(en milliers de dollars)</v>
      </c>
      <c r="C4" s="669" t="str">
        <f>IF(Lang=Instructions!$B$40,'6.1'!W4,'6.1'!AD4)</f>
        <v>Passif au titre des sinistres survenus</v>
      </c>
      <c r="D4" s="670"/>
      <c r="E4" s="670"/>
      <c r="F4" s="671"/>
      <c r="V4" s="384" t="s">
        <v>115</v>
      </c>
      <c r="W4" s="698" t="s">
        <v>374</v>
      </c>
      <c r="X4" s="699"/>
      <c r="Y4" s="699"/>
      <c r="Z4" s="700"/>
      <c r="AC4" s="384" t="s">
        <v>741</v>
      </c>
      <c r="AD4" s="698" t="s">
        <v>364</v>
      </c>
      <c r="AE4" s="699"/>
      <c r="AF4" s="699"/>
      <c r="AG4" s="700"/>
    </row>
    <row r="5" spans="1:33" ht="45" customHeight="1" x14ac:dyDescent="0.25">
      <c r="B5" s="696" t="str">
        <f>IF(Lang=Instructions!$B$40,'6.1'!V5,'6.1'!AC5)</f>
        <v>Catégorie actuarielle</v>
      </c>
      <c r="C5" s="264" t="str">
        <f>IF(Lang=Instructions!$B$40,'6.1'!W5,'6.1'!AD5)</f>
        <v>Sinistres ultimes non actualisés des années précédentes vus à la fin de l'exercice courant</v>
      </c>
      <c r="D5" s="264" t="str">
        <f>IF(Lang=Instructions!$B$40,'6.1'!X5,'6.1'!AE5)</f>
        <v>Sinistres ultimes non actualisés à la fin de l'exercice précédent</v>
      </c>
      <c r="E5" s="264" t="str">
        <f>IF(Lang=Instructions!$B$40,'6.1'!Y5,'6.1'!AF5)</f>
        <v>Développement*</v>
      </c>
      <c r="F5" s="264" t="str">
        <f>IF(Lang=Instructions!$B$40,'6.1'!Z5,'6.1'!AG5)</f>
        <v>Explication (si écart significatif)</v>
      </c>
      <c r="V5" s="694" t="s">
        <v>295</v>
      </c>
      <c r="W5" s="39" t="s">
        <v>373</v>
      </c>
      <c r="X5" s="39" t="s">
        <v>371</v>
      </c>
      <c r="Y5" s="39" t="s">
        <v>372</v>
      </c>
      <c r="Z5" s="39" t="s">
        <v>428</v>
      </c>
      <c r="AC5" s="694" t="s">
        <v>365</v>
      </c>
      <c r="AD5" s="39" t="s">
        <v>426</v>
      </c>
      <c r="AE5" s="39" t="s">
        <v>427</v>
      </c>
      <c r="AF5" s="39" t="s">
        <v>369</v>
      </c>
      <c r="AG5" s="39" t="s">
        <v>857</v>
      </c>
    </row>
    <row r="6" spans="1:33" ht="15" customHeight="1" thickBot="1" x14ac:dyDescent="0.3">
      <c r="B6" s="697">
        <f>IF(Lang=Instructions!$B$40,'6.1'!V6,'6.1'!AC6)</f>
        <v>0</v>
      </c>
      <c r="C6" s="427" t="s">
        <v>366</v>
      </c>
      <c r="D6" s="265" t="s">
        <v>367</v>
      </c>
      <c r="E6" s="265" t="s">
        <v>368</v>
      </c>
      <c r="F6" s="265" t="s">
        <v>370</v>
      </c>
      <c r="V6" s="695"/>
      <c r="W6" s="70" t="s">
        <v>366</v>
      </c>
      <c r="X6" s="71" t="s">
        <v>367</v>
      </c>
      <c r="Y6" s="70" t="s">
        <v>368</v>
      </c>
      <c r="Z6" s="72" t="s">
        <v>370</v>
      </c>
      <c r="AC6" s="695"/>
      <c r="AD6" s="192" t="s">
        <v>366</v>
      </c>
      <c r="AE6" s="193" t="s">
        <v>367</v>
      </c>
      <c r="AF6" s="192" t="s">
        <v>368</v>
      </c>
      <c r="AG6" s="194" t="s">
        <v>370</v>
      </c>
    </row>
    <row r="7" spans="1:33" s="393" customFormat="1" ht="12" customHeight="1" x14ac:dyDescent="0.2">
      <c r="B7" s="377" t="s">
        <v>283</v>
      </c>
      <c r="C7" s="378" t="s">
        <v>284</v>
      </c>
      <c r="D7" s="378" t="s">
        <v>425</v>
      </c>
      <c r="E7" s="378" t="s">
        <v>632</v>
      </c>
      <c r="F7" s="378" t="s">
        <v>633</v>
      </c>
      <c r="V7" s="158"/>
      <c r="W7" s="159"/>
      <c r="X7" s="160"/>
      <c r="Y7" s="159"/>
      <c r="Z7" s="161"/>
      <c r="AC7" s="158"/>
      <c r="AD7" s="159"/>
      <c r="AE7" s="160"/>
      <c r="AF7" s="159"/>
      <c r="AG7" s="161"/>
    </row>
    <row r="8" spans="1:33" s="393" customFormat="1" ht="12" hidden="1" customHeight="1" x14ac:dyDescent="0.2">
      <c r="A8" s="388" t="s">
        <v>861</v>
      </c>
      <c r="B8" s="566" t="s">
        <v>11</v>
      </c>
      <c r="C8" s="567">
        <f>SUM(C9:C108)</f>
        <v>0</v>
      </c>
      <c r="D8" s="567">
        <f>SUM(D9:D108)</f>
        <v>0</v>
      </c>
      <c r="E8" s="568">
        <f>SUM(E9:E108)</f>
        <v>0</v>
      </c>
      <c r="F8" s="376"/>
      <c r="V8" s="158"/>
      <c r="W8" s="159"/>
      <c r="X8" s="160"/>
      <c r="Y8" s="159"/>
      <c r="Z8" s="161"/>
      <c r="AC8" s="158"/>
      <c r="AD8" s="159"/>
      <c r="AE8" s="160"/>
      <c r="AF8" s="159"/>
      <c r="AG8" s="161"/>
    </row>
    <row r="9" spans="1:33" x14ac:dyDescent="0.25">
      <c r="A9" s="388" t="s">
        <v>283</v>
      </c>
      <c r="B9" s="613" t="str">
        <f>IF(Lang=Instructions!$B$40,'6.1'!V9,'6.1'!AC9)</f>
        <v>Catégorie 1</v>
      </c>
      <c r="C9" s="569"/>
      <c r="D9" s="569"/>
      <c r="E9" s="570">
        <f>C9-D9</f>
        <v>0</v>
      </c>
      <c r="F9" s="571"/>
      <c r="V9" s="73" t="s">
        <v>269</v>
      </c>
      <c r="W9" s="90"/>
      <c r="X9" s="91"/>
      <c r="Y9" s="92"/>
      <c r="Z9" s="87"/>
      <c r="AC9" s="189" t="s">
        <v>1</v>
      </c>
      <c r="AD9" s="67"/>
      <c r="AE9" s="68"/>
      <c r="AF9" s="67"/>
      <c r="AG9" s="69"/>
    </row>
    <row r="10" spans="1:33" x14ac:dyDescent="0.25">
      <c r="A10" s="388" t="s">
        <v>284</v>
      </c>
      <c r="B10" s="616" t="str">
        <f>IF(Lang=Instructions!$B$40,'6.1'!V10,'6.1'!AC10)</f>
        <v>Catégorie 2</v>
      </c>
      <c r="C10" s="572"/>
      <c r="D10" s="572"/>
      <c r="E10" s="573">
        <f t="shared" ref="E10:E73" si="0">C10-D10</f>
        <v>0</v>
      </c>
      <c r="F10" s="574"/>
      <c r="V10" s="73" t="s">
        <v>270</v>
      </c>
      <c r="W10" s="93"/>
      <c r="X10" s="94"/>
      <c r="Y10" s="95"/>
      <c r="Z10" s="88"/>
      <c r="AC10" s="190" t="s">
        <v>3</v>
      </c>
      <c r="AD10" s="10"/>
      <c r="AE10" s="11"/>
      <c r="AF10" s="10"/>
      <c r="AG10" s="12"/>
    </row>
    <row r="11" spans="1:33" x14ac:dyDescent="0.25">
      <c r="A11" s="388" t="s">
        <v>425</v>
      </c>
      <c r="B11" s="616" t="str">
        <f>IF(Lang=Instructions!$B$40,'6.1'!V11,'6.1'!AC11)</f>
        <v>Catégorie 3</v>
      </c>
      <c r="C11" s="572"/>
      <c r="D11" s="572"/>
      <c r="E11" s="573">
        <f t="shared" si="0"/>
        <v>0</v>
      </c>
      <c r="F11" s="574"/>
      <c r="V11" s="73" t="s">
        <v>271</v>
      </c>
      <c r="W11" s="93"/>
      <c r="X11" s="94"/>
      <c r="Y11" s="95"/>
      <c r="Z11" s="88"/>
      <c r="AC11" s="190" t="s">
        <v>4</v>
      </c>
      <c r="AD11" s="10"/>
      <c r="AE11" s="11"/>
      <c r="AF11" s="10"/>
      <c r="AG11" s="12"/>
    </row>
    <row r="12" spans="1:33" x14ac:dyDescent="0.25">
      <c r="A12" s="388" t="s">
        <v>632</v>
      </c>
      <c r="B12" s="616" t="str">
        <f>IF(Lang=Instructions!$B$40,'6.1'!V12,'6.1'!AC12)</f>
        <v>Catégorie 4</v>
      </c>
      <c r="C12" s="572"/>
      <c r="D12" s="572"/>
      <c r="E12" s="573">
        <f t="shared" si="0"/>
        <v>0</v>
      </c>
      <c r="F12" s="574"/>
      <c r="V12" s="73" t="s">
        <v>272</v>
      </c>
      <c r="W12" s="93"/>
      <c r="X12" s="94"/>
      <c r="Y12" s="95"/>
      <c r="Z12" s="88"/>
      <c r="AC12" s="190" t="s">
        <v>12</v>
      </c>
      <c r="AD12" s="10"/>
      <c r="AE12" s="11"/>
      <c r="AF12" s="10"/>
      <c r="AG12" s="12"/>
    </row>
    <row r="13" spans="1:33" x14ac:dyDescent="0.25">
      <c r="A13" s="388" t="s">
        <v>633</v>
      </c>
      <c r="B13" s="616" t="str">
        <f>IF(Lang=Instructions!$B$40,'6.1'!V13,'6.1'!AC13)</f>
        <v>Catégorie 5</v>
      </c>
      <c r="C13" s="572"/>
      <c r="D13" s="572"/>
      <c r="E13" s="573">
        <f t="shared" si="0"/>
        <v>0</v>
      </c>
      <c r="F13" s="574"/>
      <c r="V13" s="73" t="s">
        <v>273</v>
      </c>
      <c r="W13" s="93"/>
      <c r="X13" s="94"/>
      <c r="Y13" s="95"/>
      <c r="Z13" s="88"/>
      <c r="AC13" s="190" t="s">
        <v>13</v>
      </c>
      <c r="AD13" s="10"/>
      <c r="AE13" s="11"/>
      <c r="AF13" s="10"/>
      <c r="AG13" s="12"/>
    </row>
    <row r="14" spans="1:33" x14ac:dyDescent="0.25">
      <c r="A14" s="388" t="s">
        <v>634</v>
      </c>
      <c r="B14" s="616" t="str">
        <f>IF(Lang=Instructions!$B$40,'6.1'!V14,'6.1'!AC14)</f>
        <v>Catégorie 6</v>
      </c>
      <c r="C14" s="572"/>
      <c r="D14" s="572"/>
      <c r="E14" s="573">
        <f t="shared" si="0"/>
        <v>0</v>
      </c>
      <c r="F14" s="574"/>
      <c r="V14" s="73" t="s">
        <v>274</v>
      </c>
      <c r="W14" s="93"/>
      <c r="X14" s="94"/>
      <c r="Y14" s="95"/>
      <c r="Z14" s="88"/>
      <c r="AC14" s="190" t="s">
        <v>14</v>
      </c>
      <c r="AD14" s="10"/>
      <c r="AE14" s="11"/>
      <c r="AF14" s="10"/>
      <c r="AG14" s="12"/>
    </row>
    <row r="15" spans="1:33" x14ac:dyDescent="0.25">
      <c r="A15" s="388" t="s">
        <v>635</v>
      </c>
      <c r="B15" s="616" t="str">
        <f>IF(Lang=Instructions!$B$40,'6.1'!V15,'6.1'!AC15)</f>
        <v>Catégorie 7</v>
      </c>
      <c r="C15" s="572"/>
      <c r="D15" s="572"/>
      <c r="E15" s="573">
        <f t="shared" si="0"/>
        <v>0</v>
      </c>
      <c r="F15" s="574"/>
      <c r="V15" s="73" t="s">
        <v>275</v>
      </c>
      <c r="W15" s="93"/>
      <c r="X15" s="94"/>
      <c r="Y15" s="95"/>
      <c r="Z15" s="88"/>
      <c r="AC15" s="190" t="s">
        <v>15</v>
      </c>
      <c r="AD15" s="10"/>
      <c r="AE15" s="11"/>
      <c r="AF15" s="10"/>
      <c r="AG15" s="12"/>
    </row>
    <row r="16" spans="1:33" x14ac:dyDescent="0.25">
      <c r="A16" s="388" t="s">
        <v>636</v>
      </c>
      <c r="B16" s="616" t="str">
        <f>IF(Lang=Instructions!$B$40,'6.1'!V16,'6.1'!AC16)</f>
        <v>Catégorie 8</v>
      </c>
      <c r="C16" s="572"/>
      <c r="D16" s="572"/>
      <c r="E16" s="573">
        <f t="shared" si="0"/>
        <v>0</v>
      </c>
      <c r="F16" s="574"/>
      <c r="V16" s="73" t="s">
        <v>276</v>
      </c>
      <c r="W16" s="93"/>
      <c r="X16" s="94"/>
      <c r="Y16" s="95"/>
      <c r="Z16" s="88"/>
      <c r="AC16" s="190" t="s">
        <v>16</v>
      </c>
      <c r="AD16" s="10"/>
      <c r="AE16" s="11"/>
      <c r="AF16" s="10"/>
      <c r="AG16" s="12"/>
    </row>
    <row r="17" spans="1:33" x14ac:dyDescent="0.25">
      <c r="A17" s="388" t="s">
        <v>637</v>
      </c>
      <c r="B17" s="616" t="str">
        <f>IF(Lang=Instructions!$B$40,'6.1'!V17,'6.1'!AC17)</f>
        <v>Catégorie 9</v>
      </c>
      <c r="C17" s="572"/>
      <c r="D17" s="572"/>
      <c r="E17" s="573">
        <f t="shared" si="0"/>
        <v>0</v>
      </c>
      <c r="F17" s="574"/>
      <c r="V17" s="73" t="s">
        <v>277</v>
      </c>
      <c r="W17" s="93"/>
      <c r="X17" s="94"/>
      <c r="Y17" s="95"/>
      <c r="Z17" s="88"/>
      <c r="AC17" s="190" t="s">
        <v>17</v>
      </c>
      <c r="AD17" s="10"/>
      <c r="AE17" s="11"/>
      <c r="AF17" s="10"/>
      <c r="AG17" s="12"/>
    </row>
    <row r="18" spans="1:33" x14ac:dyDescent="0.25">
      <c r="A18" s="388" t="s">
        <v>638</v>
      </c>
      <c r="B18" s="616" t="str">
        <f>IF(Lang=Instructions!$B$40,'6.1'!V18,'6.1'!AC18)</f>
        <v>Catégorie 10</v>
      </c>
      <c r="C18" s="572"/>
      <c r="D18" s="572"/>
      <c r="E18" s="573">
        <f t="shared" si="0"/>
        <v>0</v>
      </c>
      <c r="F18" s="574"/>
      <c r="V18" s="73" t="s">
        <v>278</v>
      </c>
      <c r="W18" s="93"/>
      <c r="X18" s="94"/>
      <c r="Y18" s="95"/>
      <c r="Z18" s="88"/>
      <c r="AC18" s="190" t="s">
        <v>18</v>
      </c>
      <c r="AD18" s="10"/>
      <c r="AE18" s="11"/>
      <c r="AF18" s="10"/>
      <c r="AG18" s="12"/>
    </row>
    <row r="19" spans="1:33" x14ac:dyDescent="0.25">
      <c r="A19" s="388" t="s">
        <v>639</v>
      </c>
      <c r="B19" s="616" t="str">
        <f>IF(Lang=Instructions!$B$40,'6.1'!V19,'6.1'!AC19)</f>
        <v>Catégorie 11</v>
      </c>
      <c r="C19" s="572"/>
      <c r="D19" s="572"/>
      <c r="E19" s="573">
        <f t="shared" si="0"/>
        <v>0</v>
      </c>
      <c r="F19" s="574"/>
      <c r="V19" s="73" t="s">
        <v>452</v>
      </c>
      <c r="W19" s="134"/>
      <c r="X19" s="135"/>
      <c r="Y19" s="136"/>
      <c r="Z19" s="132"/>
      <c r="AC19" s="190" t="s">
        <v>472</v>
      </c>
      <c r="AD19" s="137"/>
      <c r="AE19" s="138"/>
      <c r="AF19" s="137"/>
      <c r="AG19" s="139"/>
    </row>
    <row r="20" spans="1:33" x14ac:dyDescent="0.25">
      <c r="A20" s="388" t="s">
        <v>640</v>
      </c>
      <c r="B20" s="616" t="str">
        <f>IF(Lang=Instructions!$B$40,'6.1'!V20,'6.1'!AC20)</f>
        <v>Catégorie 12</v>
      </c>
      <c r="C20" s="572"/>
      <c r="D20" s="572"/>
      <c r="E20" s="573">
        <f t="shared" si="0"/>
        <v>0</v>
      </c>
      <c r="F20" s="574"/>
      <c r="V20" s="73" t="s">
        <v>453</v>
      </c>
      <c r="W20" s="134"/>
      <c r="X20" s="135"/>
      <c r="Y20" s="136"/>
      <c r="Z20" s="132"/>
      <c r="AC20" s="190" t="s">
        <v>473</v>
      </c>
      <c r="AD20" s="137"/>
      <c r="AE20" s="138"/>
      <c r="AF20" s="137"/>
      <c r="AG20" s="139"/>
    </row>
    <row r="21" spans="1:33" x14ac:dyDescent="0.25">
      <c r="A21" s="388" t="s">
        <v>641</v>
      </c>
      <c r="B21" s="616" t="str">
        <f>IF(Lang=Instructions!$B$40,'6.1'!V21,'6.1'!AC21)</f>
        <v>Catégorie 13</v>
      </c>
      <c r="C21" s="572"/>
      <c r="D21" s="572"/>
      <c r="E21" s="573">
        <f t="shared" si="0"/>
        <v>0</v>
      </c>
      <c r="F21" s="574"/>
      <c r="V21" s="73" t="s">
        <v>454</v>
      </c>
      <c r="W21" s="134"/>
      <c r="X21" s="135"/>
      <c r="Y21" s="136"/>
      <c r="Z21" s="132"/>
      <c r="AC21" s="190" t="s">
        <v>474</v>
      </c>
      <c r="AD21" s="137"/>
      <c r="AE21" s="138"/>
      <c r="AF21" s="137"/>
      <c r="AG21" s="139"/>
    </row>
    <row r="22" spans="1:33" x14ac:dyDescent="0.25">
      <c r="A22" s="388" t="s">
        <v>642</v>
      </c>
      <c r="B22" s="616" t="str">
        <f>IF(Lang=Instructions!$B$40,'6.1'!V22,'6.1'!AC22)</f>
        <v>Catégorie 14</v>
      </c>
      <c r="C22" s="572"/>
      <c r="D22" s="572"/>
      <c r="E22" s="573">
        <f t="shared" si="0"/>
        <v>0</v>
      </c>
      <c r="F22" s="574"/>
      <c r="V22" s="73" t="s">
        <v>455</v>
      </c>
      <c r="W22" s="134"/>
      <c r="X22" s="135"/>
      <c r="Y22" s="136"/>
      <c r="Z22" s="132"/>
      <c r="AC22" s="190" t="s">
        <v>475</v>
      </c>
      <c r="AD22" s="137"/>
      <c r="AE22" s="138"/>
      <c r="AF22" s="137"/>
      <c r="AG22" s="139"/>
    </row>
    <row r="23" spans="1:33" x14ac:dyDescent="0.25">
      <c r="A23" s="388" t="s">
        <v>643</v>
      </c>
      <c r="B23" s="616" t="str">
        <f>IF(Lang=Instructions!$B$40,'6.1'!V23,'6.1'!AC23)</f>
        <v>Catégorie 15</v>
      </c>
      <c r="C23" s="572"/>
      <c r="D23" s="572"/>
      <c r="E23" s="573">
        <f t="shared" si="0"/>
        <v>0</v>
      </c>
      <c r="F23" s="574"/>
      <c r="V23" s="73" t="s">
        <v>456</v>
      </c>
      <c r="W23" s="134"/>
      <c r="X23" s="135"/>
      <c r="Y23" s="136"/>
      <c r="Z23" s="132"/>
      <c r="AC23" s="190" t="s">
        <v>476</v>
      </c>
      <c r="AD23" s="137"/>
      <c r="AE23" s="138"/>
      <c r="AF23" s="137"/>
      <c r="AG23" s="139"/>
    </row>
    <row r="24" spans="1:33" x14ac:dyDescent="0.25">
      <c r="A24" s="388" t="s">
        <v>644</v>
      </c>
      <c r="B24" s="616" t="str">
        <f>IF(Lang=Instructions!$B$40,'6.1'!V24,'6.1'!AC24)</f>
        <v>Catégorie 16</v>
      </c>
      <c r="C24" s="572"/>
      <c r="D24" s="572"/>
      <c r="E24" s="573">
        <f t="shared" si="0"/>
        <v>0</v>
      </c>
      <c r="F24" s="574"/>
      <c r="V24" s="73" t="s">
        <v>457</v>
      </c>
      <c r="W24" s="134"/>
      <c r="X24" s="135"/>
      <c r="Y24" s="136"/>
      <c r="Z24" s="132"/>
      <c r="AC24" s="190" t="s">
        <v>477</v>
      </c>
      <c r="AD24" s="137"/>
      <c r="AE24" s="138"/>
      <c r="AF24" s="137"/>
      <c r="AG24" s="139"/>
    </row>
    <row r="25" spans="1:33" x14ac:dyDescent="0.25">
      <c r="A25" s="388" t="s">
        <v>645</v>
      </c>
      <c r="B25" s="616" t="str">
        <f>IF(Lang=Instructions!$B$40,'6.1'!V25,'6.1'!AC25)</f>
        <v>Catégorie 17</v>
      </c>
      <c r="C25" s="572"/>
      <c r="D25" s="572"/>
      <c r="E25" s="573">
        <f t="shared" si="0"/>
        <v>0</v>
      </c>
      <c r="F25" s="574"/>
      <c r="V25" s="73" t="s">
        <v>458</v>
      </c>
      <c r="W25" s="134"/>
      <c r="X25" s="135"/>
      <c r="Y25" s="136"/>
      <c r="Z25" s="132"/>
      <c r="AC25" s="190" t="s">
        <v>478</v>
      </c>
      <c r="AD25" s="137"/>
      <c r="AE25" s="138"/>
      <c r="AF25" s="137"/>
      <c r="AG25" s="139"/>
    </row>
    <row r="26" spans="1:33" x14ac:dyDescent="0.25">
      <c r="A26" s="388" t="s">
        <v>646</v>
      </c>
      <c r="B26" s="616" t="str">
        <f>IF(Lang=Instructions!$B$40,'6.1'!V26,'6.1'!AC26)</f>
        <v>Catégorie 18</v>
      </c>
      <c r="C26" s="572"/>
      <c r="D26" s="572"/>
      <c r="E26" s="573">
        <f t="shared" si="0"/>
        <v>0</v>
      </c>
      <c r="F26" s="574"/>
      <c r="V26" s="73" t="s">
        <v>459</v>
      </c>
      <c r="W26" s="134"/>
      <c r="X26" s="135"/>
      <c r="Y26" s="136"/>
      <c r="Z26" s="132"/>
      <c r="AC26" s="190" t="s">
        <v>479</v>
      </c>
      <c r="AD26" s="137"/>
      <c r="AE26" s="138"/>
      <c r="AF26" s="137"/>
      <c r="AG26" s="139"/>
    </row>
    <row r="27" spans="1:33" x14ac:dyDescent="0.25">
      <c r="A27" s="388" t="s">
        <v>647</v>
      </c>
      <c r="B27" s="616" t="str">
        <f>IF(Lang=Instructions!$B$40,'6.1'!V27,'6.1'!AC27)</f>
        <v>Catégorie 19</v>
      </c>
      <c r="C27" s="572"/>
      <c r="D27" s="572"/>
      <c r="E27" s="573">
        <f>C27-D27</f>
        <v>0</v>
      </c>
      <c r="F27" s="574"/>
      <c r="V27" s="73" t="s">
        <v>460</v>
      </c>
      <c r="W27" s="134"/>
      <c r="X27" s="135"/>
      <c r="Y27" s="136"/>
      <c r="Z27" s="132"/>
      <c r="AC27" s="190" t="s">
        <v>480</v>
      </c>
      <c r="AD27" s="137"/>
      <c r="AE27" s="138"/>
      <c r="AF27" s="137"/>
      <c r="AG27" s="139"/>
    </row>
    <row r="28" spans="1:33" ht="14.4" thickBot="1" x14ac:dyDescent="0.3">
      <c r="A28" s="388" t="s">
        <v>648</v>
      </c>
      <c r="B28" s="616" t="str">
        <f>IF(Lang=Instructions!$B$40,'6.1'!V28,'6.1'!AC28)</f>
        <v>Catégorie 20</v>
      </c>
      <c r="C28" s="572"/>
      <c r="D28" s="572"/>
      <c r="E28" s="573">
        <f t="shared" si="0"/>
        <v>0</v>
      </c>
      <c r="F28" s="574"/>
      <c r="V28" s="73" t="s">
        <v>461</v>
      </c>
      <c r="W28" s="134"/>
      <c r="X28" s="135"/>
      <c r="Y28" s="136"/>
      <c r="Z28" s="132"/>
      <c r="AC28" s="190" t="s">
        <v>481</v>
      </c>
      <c r="AD28" s="137"/>
      <c r="AE28" s="138"/>
      <c r="AF28" s="137"/>
      <c r="AG28" s="139"/>
    </row>
    <row r="29" spans="1:33" hidden="1" outlineLevel="1" x14ac:dyDescent="0.25">
      <c r="A29" s="388" t="s">
        <v>649</v>
      </c>
      <c r="B29" s="616" t="str">
        <f>IF(Lang=Instructions!$B$40,'6.1'!V29,'6.1'!AC29)</f>
        <v>Catégorie 21</v>
      </c>
      <c r="C29" s="572"/>
      <c r="D29" s="572"/>
      <c r="E29" s="573">
        <f t="shared" si="0"/>
        <v>0</v>
      </c>
      <c r="F29" s="574"/>
      <c r="V29" s="73" t="s">
        <v>462</v>
      </c>
      <c r="W29" s="134"/>
      <c r="X29" s="135"/>
      <c r="Y29" s="136"/>
      <c r="Z29" s="132"/>
      <c r="AC29" s="190" t="s">
        <v>482</v>
      </c>
      <c r="AD29" s="137"/>
      <c r="AE29" s="138"/>
      <c r="AF29" s="137"/>
      <c r="AG29" s="139"/>
    </row>
    <row r="30" spans="1:33" hidden="1" outlineLevel="1" x14ac:dyDescent="0.25">
      <c r="A30" s="388" t="s">
        <v>650</v>
      </c>
      <c r="B30" s="616" t="str">
        <f>IF(Lang=Instructions!$B$40,'6.1'!V30,'6.1'!AC30)</f>
        <v>Catégorie 22</v>
      </c>
      <c r="C30" s="572"/>
      <c r="D30" s="572"/>
      <c r="E30" s="573">
        <f t="shared" si="0"/>
        <v>0</v>
      </c>
      <c r="F30" s="574"/>
      <c r="V30" s="73" t="s">
        <v>463</v>
      </c>
      <c r="W30" s="134"/>
      <c r="X30" s="135"/>
      <c r="Y30" s="136"/>
      <c r="Z30" s="132"/>
      <c r="AC30" s="190" t="s">
        <v>483</v>
      </c>
      <c r="AD30" s="137"/>
      <c r="AE30" s="138"/>
      <c r="AF30" s="137"/>
      <c r="AG30" s="139"/>
    </row>
    <row r="31" spans="1:33" hidden="1" outlineLevel="1" x14ac:dyDescent="0.25">
      <c r="A31" s="388" t="s">
        <v>651</v>
      </c>
      <c r="B31" s="616" t="str">
        <f>IF(Lang=Instructions!$B$40,'6.1'!V31,'6.1'!AC31)</f>
        <v>Catégorie 23</v>
      </c>
      <c r="C31" s="572"/>
      <c r="D31" s="572"/>
      <c r="E31" s="573">
        <f t="shared" si="0"/>
        <v>0</v>
      </c>
      <c r="F31" s="574"/>
      <c r="V31" s="73" t="s">
        <v>464</v>
      </c>
      <c r="W31" s="134"/>
      <c r="X31" s="135"/>
      <c r="Y31" s="136"/>
      <c r="Z31" s="132"/>
      <c r="AC31" s="190" t="s">
        <v>484</v>
      </c>
      <c r="AD31" s="137"/>
      <c r="AE31" s="138"/>
      <c r="AF31" s="137"/>
      <c r="AG31" s="139"/>
    </row>
    <row r="32" spans="1:33" hidden="1" outlineLevel="1" x14ac:dyDescent="0.25">
      <c r="A32" s="388" t="s">
        <v>652</v>
      </c>
      <c r="B32" s="616" t="str">
        <f>IF(Lang=Instructions!$B$40,'6.1'!V32,'6.1'!AC32)</f>
        <v>Catégorie 24</v>
      </c>
      <c r="C32" s="572"/>
      <c r="D32" s="572"/>
      <c r="E32" s="573">
        <f t="shared" si="0"/>
        <v>0</v>
      </c>
      <c r="F32" s="574"/>
      <c r="V32" s="73" t="s">
        <v>465</v>
      </c>
      <c r="W32" s="134"/>
      <c r="X32" s="135"/>
      <c r="Y32" s="136"/>
      <c r="Z32" s="132"/>
      <c r="AC32" s="190" t="s">
        <v>485</v>
      </c>
      <c r="AD32" s="137"/>
      <c r="AE32" s="138"/>
      <c r="AF32" s="137"/>
      <c r="AG32" s="139"/>
    </row>
    <row r="33" spans="1:33" hidden="1" outlineLevel="1" x14ac:dyDescent="0.25">
      <c r="A33" s="388" t="s">
        <v>653</v>
      </c>
      <c r="B33" s="616" t="str">
        <f>IF(Lang=Instructions!$B$40,'6.1'!V33,'6.1'!AC33)</f>
        <v>Catégorie 25</v>
      </c>
      <c r="C33" s="572"/>
      <c r="D33" s="572"/>
      <c r="E33" s="573">
        <f t="shared" si="0"/>
        <v>0</v>
      </c>
      <c r="F33" s="574"/>
      <c r="V33" s="73" t="s">
        <v>466</v>
      </c>
      <c r="W33" s="134"/>
      <c r="X33" s="135"/>
      <c r="Y33" s="136"/>
      <c r="Z33" s="132"/>
      <c r="AC33" s="190" t="s">
        <v>486</v>
      </c>
      <c r="AD33" s="137"/>
      <c r="AE33" s="138"/>
      <c r="AF33" s="137"/>
      <c r="AG33" s="139"/>
    </row>
    <row r="34" spans="1:33" hidden="1" outlineLevel="1" x14ac:dyDescent="0.25">
      <c r="A34" s="388" t="s">
        <v>654</v>
      </c>
      <c r="B34" s="616" t="str">
        <f>IF(Lang=Instructions!$B$40,'6.1'!V34,'6.1'!AC34)</f>
        <v>Catégorie 26</v>
      </c>
      <c r="C34" s="572"/>
      <c r="D34" s="572"/>
      <c r="E34" s="573">
        <f t="shared" si="0"/>
        <v>0</v>
      </c>
      <c r="F34" s="574"/>
      <c r="V34" s="73" t="s">
        <v>467</v>
      </c>
      <c r="W34" s="134"/>
      <c r="X34" s="135"/>
      <c r="Y34" s="136"/>
      <c r="Z34" s="132"/>
      <c r="AC34" s="190" t="s">
        <v>487</v>
      </c>
      <c r="AD34" s="137"/>
      <c r="AE34" s="138"/>
      <c r="AF34" s="137"/>
      <c r="AG34" s="139"/>
    </row>
    <row r="35" spans="1:33" hidden="1" outlineLevel="1" x14ac:dyDescent="0.25">
      <c r="A35" s="388" t="s">
        <v>655</v>
      </c>
      <c r="B35" s="616" t="str">
        <f>IF(Lang=Instructions!$B$40,'6.1'!V35,'6.1'!AC35)</f>
        <v>Catégorie 27</v>
      </c>
      <c r="C35" s="572"/>
      <c r="D35" s="572"/>
      <c r="E35" s="573">
        <f t="shared" si="0"/>
        <v>0</v>
      </c>
      <c r="F35" s="574"/>
      <c r="V35" s="73" t="s">
        <v>468</v>
      </c>
      <c r="W35" s="134"/>
      <c r="X35" s="135"/>
      <c r="Y35" s="136"/>
      <c r="Z35" s="132"/>
      <c r="AC35" s="190" t="s">
        <v>488</v>
      </c>
      <c r="AD35" s="137"/>
      <c r="AE35" s="138"/>
      <c r="AF35" s="137"/>
      <c r="AG35" s="139"/>
    </row>
    <row r="36" spans="1:33" hidden="1" outlineLevel="1" x14ac:dyDescent="0.25">
      <c r="A36" s="388" t="s">
        <v>656</v>
      </c>
      <c r="B36" s="616" t="str">
        <f>IF(Lang=Instructions!$B$40,'6.1'!V36,'6.1'!AC36)</f>
        <v>Catégorie 28</v>
      </c>
      <c r="C36" s="572"/>
      <c r="D36" s="572"/>
      <c r="E36" s="573">
        <f t="shared" si="0"/>
        <v>0</v>
      </c>
      <c r="F36" s="574"/>
      <c r="V36" s="73" t="s">
        <v>469</v>
      </c>
      <c r="W36" s="134"/>
      <c r="X36" s="135"/>
      <c r="Y36" s="136"/>
      <c r="Z36" s="132"/>
      <c r="AC36" s="190" t="s">
        <v>489</v>
      </c>
      <c r="AD36" s="137"/>
      <c r="AE36" s="138"/>
      <c r="AF36" s="137"/>
      <c r="AG36" s="139"/>
    </row>
    <row r="37" spans="1:33" hidden="1" outlineLevel="1" x14ac:dyDescent="0.25">
      <c r="A37" s="388" t="s">
        <v>657</v>
      </c>
      <c r="B37" s="616" t="str">
        <f>IF(Lang=Instructions!$B$40,'6.1'!V37,'6.1'!AC37)</f>
        <v>Catégorie 29</v>
      </c>
      <c r="C37" s="572"/>
      <c r="D37" s="572"/>
      <c r="E37" s="573">
        <f t="shared" si="0"/>
        <v>0</v>
      </c>
      <c r="F37" s="574"/>
      <c r="V37" s="73" t="s">
        <v>470</v>
      </c>
      <c r="W37" s="134"/>
      <c r="X37" s="135"/>
      <c r="Y37" s="136"/>
      <c r="Z37" s="132"/>
      <c r="AC37" s="190" t="s">
        <v>490</v>
      </c>
      <c r="AD37" s="137"/>
      <c r="AE37" s="138"/>
      <c r="AF37" s="137"/>
      <c r="AG37" s="139"/>
    </row>
    <row r="38" spans="1:33" hidden="1" outlineLevel="1" x14ac:dyDescent="0.25">
      <c r="A38" s="388" t="s">
        <v>658</v>
      </c>
      <c r="B38" s="616" t="str">
        <f>IF(Lang=Instructions!$B$40,'6.1'!V38,'6.1'!AC38)</f>
        <v>Catégorie 30</v>
      </c>
      <c r="C38" s="572"/>
      <c r="D38" s="572"/>
      <c r="E38" s="573">
        <f t="shared" si="0"/>
        <v>0</v>
      </c>
      <c r="F38" s="574"/>
      <c r="V38" s="73" t="s">
        <v>471</v>
      </c>
      <c r="W38" s="134"/>
      <c r="X38" s="135"/>
      <c r="Y38" s="136"/>
      <c r="Z38" s="132"/>
      <c r="AC38" s="190" t="s">
        <v>491</v>
      </c>
      <c r="AD38" s="137"/>
      <c r="AE38" s="138"/>
      <c r="AF38" s="137"/>
      <c r="AG38" s="139"/>
    </row>
    <row r="39" spans="1:33" hidden="1" outlineLevel="1" x14ac:dyDescent="0.25">
      <c r="A39" s="388" t="s">
        <v>659</v>
      </c>
      <c r="B39" s="616" t="str">
        <f>IF(Lang=Instructions!$B$40,'6.1'!V39,'6.1'!AC39)</f>
        <v>Catégorie 31</v>
      </c>
      <c r="C39" s="572"/>
      <c r="D39" s="572"/>
      <c r="E39" s="573">
        <f t="shared" si="0"/>
        <v>0</v>
      </c>
      <c r="F39" s="574"/>
      <c r="V39" s="73" t="s">
        <v>493</v>
      </c>
      <c r="W39" s="134"/>
      <c r="X39" s="135"/>
      <c r="Y39" s="136"/>
      <c r="Z39" s="132"/>
      <c r="AC39" s="190" t="s">
        <v>492</v>
      </c>
      <c r="AD39" s="137"/>
      <c r="AE39" s="138"/>
      <c r="AF39" s="137"/>
      <c r="AG39" s="139"/>
    </row>
    <row r="40" spans="1:33" hidden="1" outlineLevel="1" x14ac:dyDescent="0.25">
      <c r="A40" s="388" t="s">
        <v>660</v>
      </c>
      <c r="B40" s="616" t="str">
        <f>IF(Lang=Instructions!$B$40,'6.1'!V40,'6.1'!AC40)</f>
        <v>Catégorie 32</v>
      </c>
      <c r="C40" s="572"/>
      <c r="D40" s="572"/>
      <c r="E40" s="573">
        <f t="shared" si="0"/>
        <v>0</v>
      </c>
      <c r="F40" s="574"/>
      <c r="V40" s="73" t="s">
        <v>494</v>
      </c>
      <c r="W40" s="134"/>
      <c r="X40" s="135"/>
      <c r="Y40" s="136"/>
      <c r="Z40" s="132"/>
      <c r="AC40" s="190" t="s">
        <v>563</v>
      </c>
      <c r="AD40" s="137"/>
      <c r="AE40" s="138"/>
      <c r="AF40" s="137"/>
      <c r="AG40" s="139"/>
    </row>
    <row r="41" spans="1:33" hidden="1" outlineLevel="1" x14ac:dyDescent="0.25">
      <c r="A41" s="388" t="s">
        <v>661</v>
      </c>
      <c r="B41" s="616" t="str">
        <f>IF(Lang=Instructions!$B$40,'6.1'!V41,'6.1'!AC41)</f>
        <v>Catégorie 33</v>
      </c>
      <c r="C41" s="572"/>
      <c r="D41" s="572"/>
      <c r="E41" s="573">
        <f t="shared" si="0"/>
        <v>0</v>
      </c>
      <c r="F41" s="574"/>
      <c r="V41" s="73" t="s">
        <v>495</v>
      </c>
      <c r="W41" s="134"/>
      <c r="X41" s="135"/>
      <c r="Y41" s="136"/>
      <c r="Z41" s="132"/>
      <c r="AC41" s="190" t="s">
        <v>564</v>
      </c>
      <c r="AD41" s="137"/>
      <c r="AE41" s="138"/>
      <c r="AF41" s="137"/>
      <c r="AG41" s="139"/>
    </row>
    <row r="42" spans="1:33" hidden="1" outlineLevel="1" x14ac:dyDescent="0.25">
      <c r="A42" s="388" t="s">
        <v>662</v>
      </c>
      <c r="B42" s="616" t="str">
        <f>IF(Lang=Instructions!$B$40,'6.1'!V42,'6.1'!AC42)</f>
        <v>Catégorie 34</v>
      </c>
      <c r="C42" s="572"/>
      <c r="D42" s="572"/>
      <c r="E42" s="573">
        <f t="shared" si="0"/>
        <v>0</v>
      </c>
      <c r="F42" s="574"/>
      <c r="V42" s="73" t="s">
        <v>496</v>
      </c>
      <c r="W42" s="134"/>
      <c r="X42" s="135"/>
      <c r="Y42" s="136"/>
      <c r="Z42" s="132"/>
      <c r="AC42" s="190" t="s">
        <v>565</v>
      </c>
      <c r="AD42" s="137"/>
      <c r="AE42" s="138"/>
      <c r="AF42" s="137"/>
      <c r="AG42" s="139"/>
    </row>
    <row r="43" spans="1:33" hidden="1" outlineLevel="1" x14ac:dyDescent="0.25">
      <c r="A43" s="388" t="s">
        <v>663</v>
      </c>
      <c r="B43" s="616" t="str">
        <f>IF(Lang=Instructions!$B$40,'6.1'!V43,'6.1'!AC43)</f>
        <v>Catégorie 35</v>
      </c>
      <c r="C43" s="572"/>
      <c r="D43" s="572"/>
      <c r="E43" s="573">
        <f t="shared" si="0"/>
        <v>0</v>
      </c>
      <c r="F43" s="574"/>
      <c r="V43" s="73" t="s">
        <v>497</v>
      </c>
      <c r="W43" s="134"/>
      <c r="X43" s="135"/>
      <c r="Y43" s="136"/>
      <c r="Z43" s="132"/>
      <c r="AC43" s="190" t="s">
        <v>566</v>
      </c>
      <c r="AD43" s="137"/>
      <c r="AE43" s="138"/>
      <c r="AF43" s="137"/>
      <c r="AG43" s="139"/>
    </row>
    <row r="44" spans="1:33" hidden="1" outlineLevel="1" x14ac:dyDescent="0.25">
      <c r="A44" s="388" t="s">
        <v>664</v>
      </c>
      <c r="B44" s="616" t="str">
        <f>IF(Lang=Instructions!$B$40,'6.1'!V44,'6.1'!AC44)</f>
        <v>Catégorie 36</v>
      </c>
      <c r="C44" s="572"/>
      <c r="D44" s="572"/>
      <c r="E44" s="573">
        <f t="shared" si="0"/>
        <v>0</v>
      </c>
      <c r="F44" s="574"/>
      <c r="V44" s="73" t="s">
        <v>498</v>
      </c>
      <c r="W44" s="134"/>
      <c r="X44" s="135"/>
      <c r="Y44" s="136"/>
      <c r="Z44" s="132"/>
      <c r="AC44" s="190" t="s">
        <v>567</v>
      </c>
      <c r="AD44" s="137"/>
      <c r="AE44" s="138"/>
      <c r="AF44" s="137"/>
      <c r="AG44" s="139"/>
    </row>
    <row r="45" spans="1:33" hidden="1" outlineLevel="1" x14ac:dyDescent="0.25">
      <c r="A45" s="388" t="s">
        <v>665</v>
      </c>
      <c r="B45" s="616" t="str">
        <f>IF(Lang=Instructions!$B$40,'6.1'!V45,'6.1'!AC45)</f>
        <v>Catégorie 37</v>
      </c>
      <c r="C45" s="572"/>
      <c r="D45" s="572"/>
      <c r="E45" s="573">
        <f t="shared" si="0"/>
        <v>0</v>
      </c>
      <c r="F45" s="574"/>
      <c r="V45" s="73" t="s">
        <v>499</v>
      </c>
      <c r="W45" s="134"/>
      <c r="X45" s="135"/>
      <c r="Y45" s="136"/>
      <c r="Z45" s="132"/>
      <c r="AC45" s="190" t="s">
        <v>568</v>
      </c>
      <c r="AD45" s="137"/>
      <c r="AE45" s="138"/>
      <c r="AF45" s="137"/>
      <c r="AG45" s="139"/>
    </row>
    <row r="46" spans="1:33" hidden="1" outlineLevel="1" x14ac:dyDescent="0.25">
      <c r="A46" s="388" t="s">
        <v>666</v>
      </c>
      <c r="B46" s="616" t="str">
        <f>IF(Lang=Instructions!$B$40,'6.1'!V46,'6.1'!AC46)</f>
        <v>Catégorie 38</v>
      </c>
      <c r="C46" s="572"/>
      <c r="D46" s="572"/>
      <c r="E46" s="573">
        <f t="shared" si="0"/>
        <v>0</v>
      </c>
      <c r="F46" s="574"/>
      <c r="V46" s="73" t="s">
        <v>500</v>
      </c>
      <c r="W46" s="134"/>
      <c r="X46" s="135"/>
      <c r="Y46" s="136"/>
      <c r="Z46" s="132"/>
      <c r="AC46" s="190" t="s">
        <v>569</v>
      </c>
      <c r="AD46" s="137"/>
      <c r="AE46" s="138"/>
      <c r="AF46" s="137"/>
      <c r="AG46" s="139"/>
    </row>
    <row r="47" spans="1:33" hidden="1" outlineLevel="1" x14ac:dyDescent="0.25">
      <c r="A47" s="388" t="s">
        <v>667</v>
      </c>
      <c r="B47" s="616" t="str">
        <f>IF(Lang=Instructions!$B$40,'6.1'!V47,'6.1'!AC47)</f>
        <v>Catégorie 39</v>
      </c>
      <c r="C47" s="572"/>
      <c r="D47" s="572"/>
      <c r="E47" s="573">
        <f t="shared" si="0"/>
        <v>0</v>
      </c>
      <c r="F47" s="574"/>
      <c r="V47" s="73" t="s">
        <v>501</v>
      </c>
      <c r="W47" s="134"/>
      <c r="X47" s="135"/>
      <c r="Y47" s="136"/>
      <c r="Z47" s="132"/>
      <c r="AC47" s="190" t="s">
        <v>570</v>
      </c>
      <c r="AD47" s="137"/>
      <c r="AE47" s="138"/>
      <c r="AF47" s="137"/>
      <c r="AG47" s="139"/>
    </row>
    <row r="48" spans="1:33" hidden="1" outlineLevel="1" x14ac:dyDescent="0.25">
      <c r="A48" s="388" t="s">
        <v>668</v>
      </c>
      <c r="B48" s="616" t="str">
        <f>IF(Lang=Instructions!$B$40,'6.1'!V48,'6.1'!AC48)</f>
        <v>Catégorie 40</v>
      </c>
      <c r="C48" s="572"/>
      <c r="D48" s="572"/>
      <c r="E48" s="573">
        <f t="shared" si="0"/>
        <v>0</v>
      </c>
      <c r="F48" s="574"/>
      <c r="V48" s="73" t="s">
        <v>502</v>
      </c>
      <c r="W48" s="134"/>
      <c r="X48" s="135"/>
      <c r="Y48" s="136"/>
      <c r="Z48" s="132"/>
      <c r="AC48" s="190" t="s">
        <v>571</v>
      </c>
      <c r="AD48" s="137"/>
      <c r="AE48" s="138"/>
      <c r="AF48" s="137"/>
      <c r="AG48" s="139"/>
    </row>
    <row r="49" spans="1:33" hidden="1" outlineLevel="1" x14ac:dyDescent="0.25">
      <c r="A49" s="388" t="s">
        <v>669</v>
      </c>
      <c r="B49" s="616" t="str">
        <f>IF(Lang=Instructions!$B$40,'6.1'!V49,'6.1'!AC49)</f>
        <v>Catégorie 41</v>
      </c>
      <c r="C49" s="572"/>
      <c r="D49" s="572"/>
      <c r="E49" s="573">
        <f t="shared" si="0"/>
        <v>0</v>
      </c>
      <c r="F49" s="574"/>
      <c r="V49" s="73" t="s">
        <v>503</v>
      </c>
      <c r="W49" s="134"/>
      <c r="X49" s="135"/>
      <c r="Y49" s="136"/>
      <c r="Z49" s="132"/>
      <c r="AC49" s="190" t="s">
        <v>572</v>
      </c>
      <c r="AD49" s="137"/>
      <c r="AE49" s="138"/>
      <c r="AF49" s="137"/>
      <c r="AG49" s="139"/>
    </row>
    <row r="50" spans="1:33" hidden="1" outlineLevel="1" x14ac:dyDescent="0.25">
      <c r="A50" s="388" t="s">
        <v>670</v>
      </c>
      <c r="B50" s="616" t="str">
        <f>IF(Lang=Instructions!$B$40,'6.1'!V50,'6.1'!AC50)</f>
        <v>Catégorie 42</v>
      </c>
      <c r="C50" s="572"/>
      <c r="D50" s="572"/>
      <c r="E50" s="573">
        <f t="shared" si="0"/>
        <v>0</v>
      </c>
      <c r="F50" s="574"/>
      <c r="V50" s="73" t="s">
        <v>504</v>
      </c>
      <c r="W50" s="134"/>
      <c r="X50" s="135"/>
      <c r="Y50" s="136"/>
      <c r="Z50" s="132"/>
      <c r="AC50" s="190" t="s">
        <v>573</v>
      </c>
      <c r="AD50" s="137"/>
      <c r="AE50" s="138"/>
      <c r="AF50" s="137"/>
      <c r="AG50" s="139"/>
    </row>
    <row r="51" spans="1:33" hidden="1" outlineLevel="1" x14ac:dyDescent="0.25">
      <c r="A51" s="388" t="s">
        <v>671</v>
      </c>
      <c r="B51" s="616" t="str">
        <f>IF(Lang=Instructions!$B$40,'6.1'!V51,'6.1'!AC51)</f>
        <v>Catégorie 43</v>
      </c>
      <c r="C51" s="572"/>
      <c r="D51" s="572"/>
      <c r="E51" s="573">
        <f t="shared" si="0"/>
        <v>0</v>
      </c>
      <c r="F51" s="574"/>
      <c r="V51" s="73" t="s">
        <v>505</v>
      </c>
      <c r="W51" s="134"/>
      <c r="X51" s="135"/>
      <c r="Y51" s="136"/>
      <c r="Z51" s="132"/>
      <c r="AC51" s="190" t="s">
        <v>574</v>
      </c>
      <c r="AD51" s="137"/>
      <c r="AE51" s="138"/>
      <c r="AF51" s="137"/>
      <c r="AG51" s="139"/>
    </row>
    <row r="52" spans="1:33" hidden="1" outlineLevel="1" x14ac:dyDescent="0.25">
      <c r="A52" s="388" t="s">
        <v>672</v>
      </c>
      <c r="B52" s="616" t="str">
        <f>IF(Lang=Instructions!$B$40,'6.1'!V52,'6.1'!AC52)</f>
        <v>Catégorie 44</v>
      </c>
      <c r="C52" s="572"/>
      <c r="D52" s="572"/>
      <c r="E52" s="573">
        <f t="shared" si="0"/>
        <v>0</v>
      </c>
      <c r="F52" s="574"/>
      <c r="V52" s="73" t="s">
        <v>506</v>
      </c>
      <c r="W52" s="134"/>
      <c r="X52" s="135"/>
      <c r="Y52" s="136"/>
      <c r="Z52" s="132"/>
      <c r="AC52" s="190" t="s">
        <v>575</v>
      </c>
      <c r="AD52" s="137"/>
      <c r="AE52" s="138"/>
      <c r="AF52" s="137"/>
      <c r="AG52" s="139"/>
    </row>
    <row r="53" spans="1:33" hidden="1" outlineLevel="1" x14ac:dyDescent="0.25">
      <c r="A53" s="388" t="s">
        <v>673</v>
      </c>
      <c r="B53" s="616" t="str">
        <f>IF(Lang=Instructions!$B$40,'6.1'!V53,'6.1'!AC53)</f>
        <v>Catégorie 45</v>
      </c>
      <c r="C53" s="572"/>
      <c r="D53" s="572"/>
      <c r="E53" s="573">
        <f t="shared" si="0"/>
        <v>0</v>
      </c>
      <c r="F53" s="574"/>
      <c r="V53" s="73" t="s">
        <v>507</v>
      </c>
      <c r="W53" s="134"/>
      <c r="X53" s="135"/>
      <c r="Y53" s="136"/>
      <c r="Z53" s="132"/>
      <c r="AC53" s="190" t="s">
        <v>576</v>
      </c>
      <c r="AD53" s="137"/>
      <c r="AE53" s="138"/>
      <c r="AF53" s="137"/>
      <c r="AG53" s="139"/>
    </row>
    <row r="54" spans="1:33" hidden="1" outlineLevel="1" x14ac:dyDescent="0.25">
      <c r="A54" s="388" t="s">
        <v>674</v>
      </c>
      <c r="B54" s="616" t="str">
        <f>IF(Lang=Instructions!$B$40,'6.1'!V54,'6.1'!AC54)</f>
        <v>Catégorie 46</v>
      </c>
      <c r="C54" s="572"/>
      <c r="D54" s="572"/>
      <c r="E54" s="573">
        <f t="shared" si="0"/>
        <v>0</v>
      </c>
      <c r="F54" s="574"/>
      <c r="V54" s="73" t="s">
        <v>508</v>
      </c>
      <c r="W54" s="134"/>
      <c r="X54" s="135"/>
      <c r="Y54" s="136"/>
      <c r="Z54" s="132"/>
      <c r="AC54" s="190" t="s">
        <v>577</v>
      </c>
      <c r="AD54" s="137"/>
      <c r="AE54" s="138"/>
      <c r="AF54" s="137"/>
      <c r="AG54" s="139"/>
    </row>
    <row r="55" spans="1:33" hidden="1" outlineLevel="1" x14ac:dyDescent="0.25">
      <c r="A55" s="388" t="s">
        <v>675</v>
      </c>
      <c r="B55" s="616" t="str">
        <f>IF(Lang=Instructions!$B$40,'6.1'!V55,'6.1'!AC55)</f>
        <v>Catégorie 47</v>
      </c>
      <c r="C55" s="572"/>
      <c r="D55" s="572"/>
      <c r="E55" s="573">
        <f t="shared" si="0"/>
        <v>0</v>
      </c>
      <c r="F55" s="574"/>
      <c r="V55" s="73" t="s">
        <v>509</v>
      </c>
      <c r="W55" s="134"/>
      <c r="X55" s="135"/>
      <c r="Y55" s="136"/>
      <c r="Z55" s="132"/>
      <c r="AC55" s="190" t="s">
        <v>578</v>
      </c>
      <c r="AD55" s="137"/>
      <c r="AE55" s="138"/>
      <c r="AF55" s="137"/>
      <c r="AG55" s="139"/>
    </row>
    <row r="56" spans="1:33" hidden="1" outlineLevel="1" x14ac:dyDescent="0.25">
      <c r="A56" s="388" t="s">
        <v>676</v>
      </c>
      <c r="B56" s="616" t="str">
        <f>IF(Lang=Instructions!$B$40,'6.1'!V56,'6.1'!AC56)</f>
        <v>Catégorie 48</v>
      </c>
      <c r="C56" s="572"/>
      <c r="D56" s="572"/>
      <c r="E56" s="573">
        <f t="shared" si="0"/>
        <v>0</v>
      </c>
      <c r="F56" s="574"/>
      <c r="V56" s="73" t="s">
        <v>510</v>
      </c>
      <c r="W56" s="134"/>
      <c r="X56" s="135"/>
      <c r="Y56" s="136"/>
      <c r="Z56" s="132"/>
      <c r="AC56" s="190" t="s">
        <v>579</v>
      </c>
      <c r="AD56" s="137"/>
      <c r="AE56" s="138"/>
      <c r="AF56" s="137"/>
      <c r="AG56" s="139"/>
    </row>
    <row r="57" spans="1:33" hidden="1" outlineLevel="1" x14ac:dyDescent="0.25">
      <c r="A57" s="388" t="s">
        <v>677</v>
      </c>
      <c r="B57" s="616" t="str">
        <f>IF(Lang=Instructions!$B$40,'6.1'!V57,'6.1'!AC57)</f>
        <v>Catégorie 49</v>
      </c>
      <c r="C57" s="572"/>
      <c r="D57" s="572"/>
      <c r="E57" s="573">
        <f t="shared" si="0"/>
        <v>0</v>
      </c>
      <c r="F57" s="574"/>
      <c r="V57" s="73" t="s">
        <v>511</v>
      </c>
      <c r="W57" s="134"/>
      <c r="X57" s="135"/>
      <c r="Y57" s="136"/>
      <c r="Z57" s="132"/>
      <c r="AC57" s="190" t="s">
        <v>580</v>
      </c>
      <c r="AD57" s="137"/>
      <c r="AE57" s="138"/>
      <c r="AF57" s="137"/>
      <c r="AG57" s="139"/>
    </row>
    <row r="58" spans="1:33" hidden="1" outlineLevel="1" x14ac:dyDescent="0.25">
      <c r="A58" s="388" t="s">
        <v>678</v>
      </c>
      <c r="B58" s="616" t="str">
        <f>IF(Lang=Instructions!$B$40,'6.1'!V58,'6.1'!AC58)</f>
        <v>Catégorie 50</v>
      </c>
      <c r="C58" s="572"/>
      <c r="D58" s="572"/>
      <c r="E58" s="573">
        <f t="shared" si="0"/>
        <v>0</v>
      </c>
      <c r="F58" s="574"/>
      <c r="V58" s="73" t="s">
        <v>512</v>
      </c>
      <c r="W58" s="134"/>
      <c r="X58" s="135"/>
      <c r="Y58" s="136"/>
      <c r="Z58" s="132"/>
      <c r="AC58" s="190" t="s">
        <v>581</v>
      </c>
      <c r="AD58" s="137"/>
      <c r="AE58" s="138"/>
      <c r="AF58" s="137"/>
      <c r="AG58" s="139"/>
    </row>
    <row r="59" spans="1:33" hidden="1" outlineLevel="1" x14ac:dyDescent="0.25">
      <c r="A59" s="388" t="s">
        <v>679</v>
      </c>
      <c r="B59" s="616" t="str">
        <f>IF(Lang=Instructions!$B$40,'6.1'!V59,'6.1'!AC59)</f>
        <v>Catégorie 51</v>
      </c>
      <c r="C59" s="572"/>
      <c r="D59" s="572"/>
      <c r="E59" s="573">
        <f t="shared" si="0"/>
        <v>0</v>
      </c>
      <c r="F59" s="574"/>
      <c r="V59" s="73" t="s">
        <v>513</v>
      </c>
      <c r="W59" s="134"/>
      <c r="X59" s="135"/>
      <c r="Y59" s="136"/>
      <c r="Z59" s="132"/>
      <c r="AC59" s="190" t="s">
        <v>582</v>
      </c>
      <c r="AD59" s="137"/>
      <c r="AE59" s="138"/>
      <c r="AF59" s="137"/>
      <c r="AG59" s="139"/>
    </row>
    <row r="60" spans="1:33" hidden="1" outlineLevel="1" x14ac:dyDescent="0.25">
      <c r="A60" s="388" t="s">
        <v>680</v>
      </c>
      <c r="B60" s="616" t="str">
        <f>IF(Lang=Instructions!$B$40,'6.1'!V60,'6.1'!AC60)</f>
        <v>Catégorie 52</v>
      </c>
      <c r="C60" s="572"/>
      <c r="D60" s="572"/>
      <c r="E60" s="573">
        <f t="shared" si="0"/>
        <v>0</v>
      </c>
      <c r="F60" s="574"/>
      <c r="V60" s="73" t="s">
        <v>514</v>
      </c>
      <c r="W60" s="134"/>
      <c r="X60" s="135"/>
      <c r="Y60" s="136"/>
      <c r="Z60" s="132"/>
      <c r="AC60" s="190" t="s">
        <v>583</v>
      </c>
      <c r="AD60" s="137"/>
      <c r="AE60" s="138"/>
      <c r="AF60" s="137"/>
      <c r="AG60" s="139"/>
    </row>
    <row r="61" spans="1:33" hidden="1" outlineLevel="1" x14ac:dyDescent="0.25">
      <c r="A61" s="388" t="s">
        <v>681</v>
      </c>
      <c r="B61" s="616" t="str">
        <f>IF(Lang=Instructions!$B$40,'6.1'!V61,'6.1'!AC61)</f>
        <v>Catégorie 53</v>
      </c>
      <c r="C61" s="572"/>
      <c r="D61" s="572"/>
      <c r="E61" s="573">
        <f t="shared" si="0"/>
        <v>0</v>
      </c>
      <c r="F61" s="574"/>
      <c r="V61" s="73" t="s">
        <v>515</v>
      </c>
      <c r="W61" s="134"/>
      <c r="X61" s="135"/>
      <c r="Y61" s="136"/>
      <c r="Z61" s="132"/>
      <c r="AC61" s="190" t="s">
        <v>584</v>
      </c>
      <c r="AD61" s="137"/>
      <c r="AE61" s="138"/>
      <c r="AF61" s="137"/>
      <c r="AG61" s="139"/>
    </row>
    <row r="62" spans="1:33" hidden="1" outlineLevel="1" x14ac:dyDescent="0.25">
      <c r="A62" s="388" t="s">
        <v>682</v>
      </c>
      <c r="B62" s="616" t="str">
        <f>IF(Lang=Instructions!$B$40,'6.1'!V62,'6.1'!AC62)</f>
        <v>Catégorie 54</v>
      </c>
      <c r="C62" s="572"/>
      <c r="D62" s="572"/>
      <c r="E62" s="573">
        <f t="shared" si="0"/>
        <v>0</v>
      </c>
      <c r="F62" s="574"/>
      <c r="V62" s="73" t="s">
        <v>516</v>
      </c>
      <c r="W62" s="134"/>
      <c r="X62" s="135"/>
      <c r="Y62" s="136"/>
      <c r="Z62" s="132"/>
      <c r="AC62" s="190" t="s">
        <v>585</v>
      </c>
      <c r="AD62" s="137"/>
      <c r="AE62" s="138"/>
      <c r="AF62" s="137"/>
      <c r="AG62" s="139"/>
    </row>
    <row r="63" spans="1:33" hidden="1" outlineLevel="1" x14ac:dyDescent="0.25">
      <c r="A63" s="388" t="s">
        <v>683</v>
      </c>
      <c r="B63" s="616" t="str">
        <f>IF(Lang=Instructions!$B$40,'6.1'!V63,'6.1'!AC63)</f>
        <v>Catégorie 55</v>
      </c>
      <c r="C63" s="572"/>
      <c r="D63" s="572"/>
      <c r="E63" s="573">
        <f t="shared" si="0"/>
        <v>0</v>
      </c>
      <c r="F63" s="574"/>
      <c r="V63" s="73" t="s">
        <v>517</v>
      </c>
      <c r="W63" s="134"/>
      <c r="X63" s="135"/>
      <c r="Y63" s="136"/>
      <c r="Z63" s="132"/>
      <c r="AC63" s="190" t="s">
        <v>586</v>
      </c>
      <c r="AD63" s="137"/>
      <c r="AE63" s="138"/>
      <c r="AF63" s="137"/>
      <c r="AG63" s="139"/>
    </row>
    <row r="64" spans="1:33" hidden="1" outlineLevel="1" x14ac:dyDescent="0.25">
      <c r="A64" s="388" t="s">
        <v>684</v>
      </c>
      <c r="B64" s="616" t="str">
        <f>IF(Lang=Instructions!$B$40,'6.1'!V64,'6.1'!AC64)</f>
        <v>Catégorie 56</v>
      </c>
      <c r="C64" s="572"/>
      <c r="D64" s="572"/>
      <c r="E64" s="573">
        <f t="shared" si="0"/>
        <v>0</v>
      </c>
      <c r="F64" s="574"/>
      <c r="V64" s="73" t="s">
        <v>518</v>
      </c>
      <c r="W64" s="134"/>
      <c r="X64" s="135"/>
      <c r="Y64" s="136"/>
      <c r="Z64" s="132"/>
      <c r="AC64" s="190" t="s">
        <v>587</v>
      </c>
      <c r="AD64" s="137"/>
      <c r="AE64" s="138"/>
      <c r="AF64" s="137"/>
      <c r="AG64" s="139"/>
    </row>
    <row r="65" spans="1:33" hidden="1" outlineLevel="1" x14ac:dyDescent="0.25">
      <c r="A65" s="388" t="s">
        <v>685</v>
      </c>
      <c r="B65" s="616" t="str">
        <f>IF(Lang=Instructions!$B$40,'6.1'!V65,'6.1'!AC65)</f>
        <v>Catégorie 57</v>
      </c>
      <c r="C65" s="572"/>
      <c r="D65" s="572"/>
      <c r="E65" s="573">
        <f t="shared" si="0"/>
        <v>0</v>
      </c>
      <c r="F65" s="574"/>
      <c r="V65" s="73" t="s">
        <v>519</v>
      </c>
      <c r="W65" s="134"/>
      <c r="X65" s="135"/>
      <c r="Y65" s="136"/>
      <c r="Z65" s="132"/>
      <c r="AC65" s="190" t="s">
        <v>588</v>
      </c>
      <c r="AD65" s="137"/>
      <c r="AE65" s="138"/>
      <c r="AF65" s="137"/>
      <c r="AG65" s="139"/>
    </row>
    <row r="66" spans="1:33" hidden="1" outlineLevel="1" x14ac:dyDescent="0.25">
      <c r="A66" s="388" t="s">
        <v>686</v>
      </c>
      <c r="B66" s="616" t="str">
        <f>IF(Lang=Instructions!$B$40,'6.1'!V66,'6.1'!AC66)</f>
        <v>Catégorie 58</v>
      </c>
      <c r="C66" s="572"/>
      <c r="D66" s="572"/>
      <c r="E66" s="573">
        <f t="shared" si="0"/>
        <v>0</v>
      </c>
      <c r="F66" s="574"/>
      <c r="V66" s="73" t="s">
        <v>520</v>
      </c>
      <c r="W66" s="134"/>
      <c r="X66" s="135"/>
      <c r="Y66" s="136"/>
      <c r="Z66" s="132"/>
      <c r="AC66" s="190" t="s">
        <v>589</v>
      </c>
      <c r="AD66" s="137"/>
      <c r="AE66" s="138"/>
      <c r="AF66" s="137"/>
      <c r="AG66" s="139"/>
    </row>
    <row r="67" spans="1:33" hidden="1" outlineLevel="1" x14ac:dyDescent="0.25">
      <c r="A67" s="388" t="s">
        <v>687</v>
      </c>
      <c r="B67" s="616" t="str">
        <f>IF(Lang=Instructions!$B$40,'6.1'!V67,'6.1'!AC67)</f>
        <v>Catégorie 59</v>
      </c>
      <c r="C67" s="572"/>
      <c r="D67" s="572"/>
      <c r="E67" s="573">
        <f t="shared" si="0"/>
        <v>0</v>
      </c>
      <c r="F67" s="574"/>
      <c r="V67" s="73" t="s">
        <v>521</v>
      </c>
      <c r="W67" s="134"/>
      <c r="X67" s="135"/>
      <c r="Y67" s="136"/>
      <c r="Z67" s="132"/>
      <c r="AC67" s="190" t="s">
        <v>590</v>
      </c>
      <c r="AD67" s="137"/>
      <c r="AE67" s="138"/>
      <c r="AF67" s="137"/>
      <c r="AG67" s="139"/>
    </row>
    <row r="68" spans="1:33" hidden="1" outlineLevel="1" x14ac:dyDescent="0.25">
      <c r="A68" s="388" t="s">
        <v>688</v>
      </c>
      <c r="B68" s="616" t="str">
        <f>IF(Lang=Instructions!$B$40,'6.1'!V68,'6.1'!AC68)</f>
        <v>Catégorie 60</v>
      </c>
      <c r="C68" s="572"/>
      <c r="D68" s="572"/>
      <c r="E68" s="573">
        <f t="shared" si="0"/>
        <v>0</v>
      </c>
      <c r="F68" s="574"/>
      <c r="V68" s="73" t="s">
        <v>522</v>
      </c>
      <c r="W68" s="134"/>
      <c r="X68" s="135"/>
      <c r="Y68" s="136"/>
      <c r="Z68" s="132"/>
      <c r="AC68" s="190" t="s">
        <v>591</v>
      </c>
      <c r="AD68" s="137"/>
      <c r="AE68" s="138"/>
      <c r="AF68" s="137"/>
      <c r="AG68" s="139"/>
    </row>
    <row r="69" spans="1:33" hidden="1" outlineLevel="1" x14ac:dyDescent="0.25">
      <c r="A69" s="388" t="s">
        <v>689</v>
      </c>
      <c r="B69" s="616" t="str">
        <f>IF(Lang=Instructions!$B$40,'6.1'!V69,'6.1'!AC69)</f>
        <v>Catégorie 61</v>
      </c>
      <c r="C69" s="572"/>
      <c r="D69" s="572"/>
      <c r="E69" s="573">
        <f t="shared" si="0"/>
        <v>0</v>
      </c>
      <c r="F69" s="574"/>
      <c r="V69" s="73" t="s">
        <v>523</v>
      </c>
      <c r="W69" s="134"/>
      <c r="X69" s="135"/>
      <c r="Y69" s="136"/>
      <c r="Z69" s="132"/>
      <c r="AC69" s="190" t="s">
        <v>592</v>
      </c>
      <c r="AD69" s="137"/>
      <c r="AE69" s="138"/>
      <c r="AF69" s="137"/>
      <c r="AG69" s="139"/>
    </row>
    <row r="70" spans="1:33" hidden="1" outlineLevel="1" x14ac:dyDescent="0.25">
      <c r="A70" s="388" t="s">
        <v>690</v>
      </c>
      <c r="B70" s="616" t="str">
        <f>IF(Lang=Instructions!$B$40,'6.1'!V70,'6.1'!AC70)</f>
        <v>Catégorie 62</v>
      </c>
      <c r="C70" s="572"/>
      <c r="D70" s="572"/>
      <c r="E70" s="573">
        <f t="shared" si="0"/>
        <v>0</v>
      </c>
      <c r="F70" s="574"/>
      <c r="V70" s="73" t="s">
        <v>524</v>
      </c>
      <c r="W70" s="134"/>
      <c r="X70" s="135"/>
      <c r="Y70" s="136"/>
      <c r="Z70" s="132"/>
      <c r="AC70" s="190" t="s">
        <v>593</v>
      </c>
      <c r="AD70" s="137"/>
      <c r="AE70" s="138"/>
      <c r="AF70" s="137"/>
      <c r="AG70" s="139"/>
    </row>
    <row r="71" spans="1:33" hidden="1" outlineLevel="1" x14ac:dyDescent="0.25">
      <c r="A71" s="388" t="s">
        <v>691</v>
      </c>
      <c r="B71" s="616" t="str">
        <f>IF(Lang=Instructions!$B$40,'6.1'!V71,'6.1'!AC71)</f>
        <v>Catégorie 63</v>
      </c>
      <c r="C71" s="572"/>
      <c r="D71" s="572"/>
      <c r="E71" s="573">
        <f t="shared" si="0"/>
        <v>0</v>
      </c>
      <c r="F71" s="574"/>
      <c r="V71" s="73" t="s">
        <v>525</v>
      </c>
      <c r="W71" s="134"/>
      <c r="X71" s="135"/>
      <c r="Y71" s="136"/>
      <c r="Z71" s="132"/>
      <c r="AC71" s="190" t="s">
        <v>594</v>
      </c>
      <c r="AD71" s="137"/>
      <c r="AE71" s="138"/>
      <c r="AF71" s="137"/>
      <c r="AG71" s="139"/>
    </row>
    <row r="72" spans="1:33" hidden="1" outlineLevel="1" x14ac:dyDescent="0.25">
      <c r="A72" s="388" t="s">
        <v>692</v>
      </c>
      <c r="B72" s="616" t="str">
        <f>IF(Lang=Instructions!$B$40,'6.1'!V72,'6.1'!AC72)</f>
        <v>Catégorie 64</v>
      </c>
      <c r="C72" s="572"/>
      <c r="D72" s="572"/>
      <c r="E72" s="573">
        <f t="shared" si="0"/>
        <v>0</v>
      </c>
      <c r="F72" s="574"/>
      <c r="V72" s="73" t="s">
        <v>526</v>
      </c>
      <c r="W72" s="134"/>
      <c r="X72" s="135"/>
      <c r="Y72" s="136"/>
      <c r="Z72" s="132"/>
      <c r="AC72" s="190" t="s">
        <v>595</v>
      </c>
      <c r="AD72" s="137"/>
      <c r="AE72" s="138"/>
      <c r="AF72" s="137"/>
      <c r="AG72" s="139"/>
    </row>
    <row r="73" spans="1:33" hidden="1" outlineLevel="1" x14ac:dyDescent="0.25">
      <c r="A73" s="388" t="s">
        <v>693</v>
      </c>
      <c r="B73" s="616" t="str">
        <f>IF(Lang=Instructions!$B$40,'6.1'!V73,'6.1'!AC73)</f>
        <v>Catégorie 65</v>
      </c>
      <c r="C73" s="572"/>
      <c r="D73" s="572"/>
      <c r="E73" s="573">
        <f t="shared" si="0"/>
        <v>0</v>
      </c>
      <c r="F73" s="574"/>
      <c r="V73" s="73" t="s">
        <v>527</v>
      </c>
      <c r="W73" s="134"/>
      <c r="X73" s="135"/>
      <c r="Y73" s="136"/>
      <c r="Z73" s="132"/>
      <c r="AC73" s="190" t="s">
        <v>596</v>
      </c>
      <c r="AD73" s="137"/>
      <c r="AE73" s="138"/>
      <c r="AF73" s="137"/>
      <c r="AG73" s="139"/>
    </row>
    <row r="74" spans="1:33" hidden="1" outlineLevel="1" x14ac:dyDescent="0.25">
      <c r="A74" s="388" t="s">
        <v>694</v>
      </c>
      <c r="B74" s="616" t="str">
        <f>IF(Lang=Instructions!$B$40,'6.1'!V74,'6.1'!AC74)</f>
        <v>Catégorie 66</v>
      </c>
      <c r="C74" s="572"/>
      <c r="D74" s="572"/>
      <c r="E74" s="573">
        <f t="shared" ref="E74:E107" si="1">C74-D74</f>
        <v>0</v>
      </c>
      <c r="F74" s="574"/>
      <c r="V74" s="73" t="s">
        <v>528</v>
      </c>
      <c r="W74" s="134"/>
      <c r="X74" s="135"/>
      <c r="Y74" s="136"/>
      <c r="Z74" s="132"/>
      <c r="AC74" s="190" t="s">
        <v>597</v>
      </c>
      <c r="AD74" s="137"/>
      <c r="AE74" s="138"/>
      <c r="AF74" s="137"/>
      <c r="AG74" s="139"/>
    </row>
    <row r="75" spans="1:33" hidden="1" outlineLevel="1" x14ac:dyDescent="0.25">
      <c r="A75" s="388" t="s">
        <v>695</v>
      </c>
      <c r="B75" s="616" t="str">
        <f>IF(Lang=Instructions!$B$40,'6.1'!V75,'6.1'!AC75)</f>
        <v>Catégorie 67</v>
      </c>
      <c r="C75" s="572"/>
      <c r="D75" s="572"/>
      <c r="E75" s="573">
        <f t="shared" si="1"/>
        <v>0</v>
      </c>
      <c r="F75" s="574"/>
      <c r="V75" s="73" t="s">
        <v>529</v>
      </c>
      <c r="W75" s="134"/>
      <c r="X75" s="135"/>
      <c r="Y75" s="136"/>
      <c r="Z75" s="132"/>
      <c r="AC75" s="190" t="s">
        <v>598</v>
      </c>
      <c r="AD75" s="137"/>
      <c r="AE75" s="138"/>
      <c r="AF75" s="137"/>
      <c r="AG75" s="139"/>
    </row>
    <row r="76" spans="1:33" hidden="1" outlineLevel="1" x14ac:dyDescent="0.25">
      <c r="A76" s="388" t="s">
        <v>696</v>
      </c>
      <c r="B76" s="616" t="str">
        <f>IF(Lang=Instructions!$B$40,'6.1'!V76,'6.1'!AC76)</f>
        <v>Catégorie 68</v>
      </c>
      <c r="C76" s="572"/>
      <c r="D76" s="572"/>
      <c r="E76" s="573">
        <f t="shared" si="1"/>
        <v>0</v>
      </c>
      <c r="F76" s="574"/>
      <c r="V76" s="73" t="s">
        <v>530</v>
      </c>
      <c r="W76" s="134"/>
      <c r="X76" s="135"/>
      <c r="Y76" s="136"/>
      <c r="Z76" s="132"/>
      <c r="AC76" s="190" t="s">
        <v>599</v>
      </c>
      <c r="AD76" s="137"/>
      <c r="AE76" s="138"/>
      <c r="AF76" s="137"/>
      <c r="AG76" s="139"/>
    </row>
    <row r="77" spans="1:33" hidden="1" outlineLevel="1" x14ac:dyDescent="0.25">
      <c r="A77" s="388" t="s">
        <v>697</v>
      </c>
      <c r="B77" s="616" t="str">
        <f>IF(Lang=Instructions!$B$40,'6.1'!V77,'6.1'!AC77)</f>
        <v>Catégorie 69</v>
      </c>
      <c r="C77" s="572"/>
      <c r="D77" s="572"/>
      <c r="E77" s="573">
        <f t="shared" si="1"/>
        <v>0</v>
      </c>
      <c r="F77" s="574"/>
      <c r="V77" s="73" t="s">
        <v>531</v>
      </c>
      <c r="W77" s="134"/>
      <c r="X77" s="135"/>
      <c r="Y77" s="136"/>
      <c r="Z77" s="132"/>
      <c r="AC77" s="190" t="s">
        <v>600</v>
      </c>
      <c r="AD77" s="137"/>
      <c r="AE77" s="138"/>
      <c r="AF77" s="137"/>
      <c r="AG77" s="139"/>
    </row>
    <row r="78" spans="1:33" hidden="1" outlineLevel="1" x14ac:dyDescent="0.25">
      <c r="A78" s="388" t="s">
        <v>698</v>
      </c>
      <c r="B78" s="616" t="str">
        <f>IF(Lang=Instructions!$B$40,'6.1'!V78,'6.1'!AC78)</f>
        <v>Catégorie 70</v>
      </c>
      <c r="C78" s="572"/>
      <c r="D78" s="572"/>
      <c r="E78" s="573">
        <f t="shared" si="1"/>
        <v>0</v>
      </c>
      <c r="F78" s="574"/>
      <c r="V78" s="73" t="s">
        <v>532</v>
      </c>
      <c r="W78" s="134"/>
      <c r="X78" s="135"/>
      <c r="Y78" s="136"/>
      <c r="Z78" s="132"/>
      <c r="AC78" s="190" t="s">
        <v>601</v>
      </c>
      <c r="AD78" s="137"/>
      <c r="AE78" s="138"/>
      <c r="AF78" s="137"/>
      <c r="AG78" s="139"/>
    </row>
    <row r="79" spans="1:33" hidden="1" outlineLevel="1" x14ac:dyDescent="0.25">
      <c r="A79" s="388" t="s">
        <v>700</v>
      </c>
      <c r="B79" s="616" t="str">
        <f>IF(Lang=Instructions!$B$40,'6.1'!V79,'6.1'!AC79)</f>
        <v>Catégorie 71</v>
      </c>
      <c r="C79" s="572"/>
      <c r="D79" s="572"/>
      <c r="E79" s="573">
        <f t="shared" si="1"/>
        <v>0</v>
      </c>
      <c r="F79" s="574"/>
      <c r="V79" s="73" t="s">
        <v>533</v>
      </c>
      <c r="W79" s="134"/>
      <c r="X79" s="135"/>
      <c r="Y79" s="136"/>
      <c r="Z79" s="132"/>
      <c r="AC79" s="190" t="s">
        <v>602</v>
      </c>
      <c r="AD79" s="137"/>
      <c r="AE79" s="138"/>
      <c r="AF79" s="137"/>
      <c r="AG79" s="139"/>
    </row>
    <row r="80" spans="1:33" hidden="1" outlineLevel="1" x14ac:dyDescent="0.25">
      <c r="A80" s="388" t="s">
        <v>701</v>
      </c>
      <c r="B80" s="616" t="str">
        <f>IF(Lang=Instructions!$B$40,'6.1'!V80,'6.1'!AC80)</f>
        <v>Catégorie 72</v>
      </c>
      <c r="C80" s="572"/>
      <c r="D80" s="572"/>
      <c r="E80" s="573">
        <f t="shared" si="1"/>
        <v>0</v>
      </c>
      <c r="F80" s="574"/>
      <c r="V80" s="73" t="s">
        <v>534</v>
      </c>
      <c r="W80" s="134"/>
      <c r="X80" s="135"/>
      <c r="Y80" s="136"/>
      <c r="Z80" s="132"/>
      <c r="AC80" s="190" t="s">
        <v>603</v>
      </c>
      <c r="AD80" s="137"/>
      <c r="AE80" s="138"/>
      <c r="AF80" s="137"/>
      <c r="AG80" s="139"/>
    </row>
    <row r="81" spans="1:33" hidden="1" outlineLevel="1" x14ac:dyDescent="0.25">
      <c r="A81" s="388" t="s">
        <v>702</v>
      </c>
      <c r="B81" s="616" t="str">
        <f>IF(Lang=Instructions!$B$40,'6.1'!V81,'6.1'!AC81)</f>
        <v>Catégorie 73</v>
      </c>
      <c r="C81" s="572"/>
      <c r="D81" s="572"/>
      <c r="E81" s="573">
        <f t="shared" si="1"/>
        <v>0</v>
      </c>
      <c r="F81" s="574"/>
      <c r="V81" s="73" t="s">
        <v>535</v>
      </c>
      <c r="W81" s="134"/>
      <c r="X81" s="135"/>
      <c r="Y81" s="136"/>
      <c r="Z81" s="132"/>
      <c r="AC81" s="190" t="s">
        <v>604</v>
      </c>
      <c r="AD81" s="137"/>
      <c r="AE81" s="138"/>
      <c r="AF81" s="137"/>
      <c r="AG81" s="139"/>
    </row>
    <row r="82" spans="1:33" hidden="1" outlineLevel="1" x14ac:dyDescent="0.25">
      <c r="A82" s="388" t="s">
        <v>703</v>
      </c>
      <c r="B82" s="616" t="str">
        <f>IF(Lang=Instructions!$B$40,'6.1'!V82,'6.1'!AC82)</f>
        <v>Catégorie 74</v>
      </c>
      <c r="C82" s="572"/>
      <c r="D82" s="572"/>
      <c r="E82" s="573">
        <f t="shared" si="1"/>
        <v>0</v>
      </c>
      <c r="F82" s="574"/>
      <c r="V82" s="73" t="s">
        <v>536</v>
      </c>
      <c r="W82" s="134"/>
      <c r="X82" s="135"/>
      <c r="Y82" s="136"/>
      <c r="Z82" s="132"/>
      <c r="AC82" s="190" t="s">
        <v>605</v>
      </c>
      <c r="AD82" s="137"/>
      <c r="AE82" s="138"/>
      <c r="AF82" s="137"/>
      <c r="AG82" s="139"/>
    </row>
    <row r="83" spans="1:33" hidden="1" outlineLevel="1" x14ac:dyDescent="0.25">
      <c r="A83" s="388" t="s">
        <v>704</v>
      </c>
      <c r="B83" s="616" t="str">
        <f>IF(Lang=Instructions!$B$40,'6.1'!V83,'6.1'!AC83)</f>
        <v>Catégorie 75</v>
      </c>
      <c r="C83" s="572"/>
      <c r="D83" s="572"/>
      <c r="E83" s="573">
        <f t="shared" si="1"/>
        <v>0</v>
      </c>
      <c r="F83" s="574"/>
      <c r="V83" s="73" t="s">
        <v>537</v>
      </c>
      <c r="W83" s="134"/>
      <c r="X83" s="135"/>
      <c r="Y83" s="136"/>
      <c r="Z83" s="132"/>
      <c r="AC83" s="190" t="s">
        <v>606</v>
      </c>
      <c r="AD83" s="137"/>
      <c r="AE83" s="138"/>
      <c r="AF83" s="137"/>
      <c r="AG83" s="139"/>
    </row>
    <row r="84" spans="1:33" hidden="1" outlineLevel="1" x14ac:dyDescent="0.25">
      <c r="A84" s="388" t="s">
        <v>705</v>
      </c>
      <c r="B84" s="616" t="str">
        <f>IF(Lang=Instructions!$B$40,'6.1'!V84,'6.1'!AC84)</f>
        <v>Catégorie 76</v>
      </c>
      <c r="C84" s="572"/>
      <c r="D84" s="572"/>
      <c r="E84" s="573">
        <f t="shared" si="1"/>
        <v>0</v>
      </c>
      <c r="F84" s="574"/>
      <c r="V84" s="73" t="s">
        <v>538</v>
      </c>
      <c r="W84" s="134"/>
      <c r="X84" s="135"/>
      <c r="Y84" s="136"/>
      <c r="Z84" s="132"/>
      <c r="AC84" s="190" t="s">
        <v>607</v>
      </c>
      <c r="AD84" s="137"/>
      <c r="AE84" s="138"/>
      <c r="AF84" s="137"/>
      <c r="AG84" s="139"/>
    </row>
    <row r="85" spans="1:33" hidden="1" outlineLevel="1" x14ac:dyDescent="0.25">
      <c r="A85" s="388" t="s">
        <v>706</v>
      </c>
      <c r="B85" s="616" t="str">
        <f>IF(Lang=Instructions!$B$40,'6.1'!V85,'6.1'!AC85)</f>
        <v>Catégorie 77</v>
      </c>
      <c r="C85" s="572"/>
      <c r="D85" s="572"/>
      <c r="E85" s="573">
        <f t="shared" si="1"/>
        <v>0</v>
      </c>
      <c r="F85" s="574"/>
      <c r="V85" s="73" t="s">
        <v>539</v>
      </c>
      <c r="W85" s="134"/>
      <c r="X85" s="135"/>
      <c r="Y85" s="136"/>
      <c r="Z85" s="132"/>
      <c r="AC85" s="190" t="s">
        <v>608</v>
      </c>
      <c r="AD85" s="137"/>
      <c r="AE85" s="138"/>
      <c r="AF85" s="137"/>
      <c r="AG85" s="139"/>
    </row>
    <row r="86" spans="1:33" hidden="1" outlineLevel="1" x14ac:dyDescent="0.25">
      <c r="A86" s="388" t="s">
        <v>707</v>
      </c>
      <c r="B86" s="616" t="str">
        <f>IF(Lang=Instructions!$B$40,'6.1'!V86,'6.1'!AC86)</f>
        <v>Catégorie 78</v>
      </c>
      <c r="C86" s="572"/>
      <c r="D86" s="572"/>
      <c r="E86" s="573">
        <f t="shared" si="1"/>
        <v>0</v>
      </c>
      <c r="F86" s="574"/>
      <c r="V86" s="73" t="s">
        <v>540</v>
      </c>
      <c r="W86" s="134"/>
      <c r="X86" s="135"/>
      <c r="Y86" s="136"/>
      <c r="Z86" s="132"/>
      <c r="AC86" s="190" t="s">
        <v>609</v>
      </c>
      <c r="AD86" s="137"/>
      <c r="AE86" s="138"/>
      <c r="AF86" s="137"/>
      <c r="AG86" s="139"/>
    </row>
    <row r="87" spans="1:33" hidden="1" outlineLevel="1" x14ac:dyDescent="0.25">
      <c r="A87" s="388" t="s">
        <v>708</v>
      </c>
      <c r="B87" s="616" t="str">
        <f>IF(Lang=Instructions!$B$40,'6.1'!V87,'6.1'!AC87)</f>
        <v>Catégorie 79</v>
      </c>
      <c r="C87" s="572"/>
      <c r="D87" s="572"/>
      <c r="E87" s="573">
        <f t="shared" si="1"/>
        <v>0</v>
      </c>
      <c r="F87" s="574"/>
      <c r="V87" s="73" t="s">
        <v>541</v>
      </c>
      <c r="W87" s="134"/>
      <c r="X87" s="135"/>
      <c r="Y87" s="136"/>
      <c r="Z87" s="132"/>
      <c r="AC87" s="190" t="s">
        <v>610</v>
      </c>
      <c r="AD87" s="137"/>
      <c r="AE87" s="138"/>
      <c r="AF87" s="137"/>
      <c r="AG87" s="139"/>
    </row>
    <row r="88" spans="1:33" hidden="1" outlineLevel="1" x14ac:dyDescent="0.25">
      <c r="A88" s="388" t="s">
        <v>709</v>
      </c>
      <c r="B88" s="616" t="str">
        <f>IF(Lang=Instructions!$B$40,'6.1'!V88,'6.1'!AC88)</f>
        <v>Catégorie 80</v>
      </c>
      <c r="C88" s="572"/>
      <c r="D88" s="572"/>
      <c r="E88" s="573">
        <f t="shared" si="1"/>
        <v>0</v>
      </c>
      <c r="F88" s="574"/>
      <c r="V88" s="73" t="s">
        <v>542</v>
      </c>
      <c r="W88" s="134"/>
      <c r="X88" s="135"/>
      <c r="Y88" s="136"/>
      <c r="Z88" s="132"/>
      <c r="AC88" s="190" t="s">
        <v>611</v>
      </c>
      <c r="AD88" s="137"/>
      <c r="AE88" s="138"/>
      <c r="AF88" s="137"/>
      <c r="AG88" s="139"/>
    </row>
    <row r="89" spans="1:33" hidden="1" outlineLevel="1" x14ac:dyDescent="0.25">
      <c r="A89" s="388" t="s">
        <v>710</v>
      </c>
      <c r="B89" s="616" t="str">
        <f>IF(Lang=Instructions!$B$40,'6.1'!V89,'6.1'!AC89)</f>
        <v>Catégorie 81</v>
      </c>
      <c r="C89" s="572"/>
      <c r="D89" s="572"/>
      <c r="E89" s="573">
        <f t="shared" si="1"/>
        <v>0</v>
      </c>
      <c r="F89" s="574"/>
      <c r="V89" s="73" t="s">
        <v>543</v>
      </c>
      <c r="W89" s="134"/>
      <c r="X89" s="135"/>
      <c r="Y89" s="136"/>
      <c r="Z89" s="132"/>
      <c r="AC89" s="190" t="s">
        <v>612</v>
      </c>
      <c r="AD89" s="137"/>
      <c r="AE89" s="138"/>
      <c r="AF89" s="137"/>
      <c r="AG89" s="139"/>
    </row>
    <row r="90" spans="1:33" hidden="1" outlineLevel="1" x14ac:dyDescent="0.25">
      <c r="A90" s="388" t="s">
        <v>711</v>
      </c>
      <c r="B90" s="616" t="str">
        <f>IF(Lang=Instructions!$B$40,'6.1'!V90,'6.1'!AC90)</f>
        <v>Catégorie 82</v>
      </c>
      <c r="C90" s="572"/>
      <c r="D90" s="572"/>
      <c r="E90" s="573">
        <f t="shared" si="1"/>
        <v>0</v>
      </c>
      <c r="F90" s="574"/>
      <c r="V90" s="73" t="s">
        <v>544</v>
      </c>
      <c r="W90" s="134"/>
      <c r="X90" s="135"/>
      <c r="Y90" s="136"/>
      <c r="Z90" s="132"/>
      <c r="AC90" s="190" t="s">
        <v>613</v>
      </c>
      <c r="AD90" s="137"/>
      <c r="AE90" s="138"/>
      <c r="AF90" s="137"/>
      <c r="AG90" s="139"/>
    </row>
    <row r="91" spans="1:33" hidden="1" outlineLevel="1" x14ac:dyDescent="0.25">
      <c r="A91" s="388" t="s">
        <v>712</v>
      </c>
      <c r="B91" s="616" t="str">
        <f>IF(Lang=Instructions!$B$40,'6.1'!V91,'6.1'!AC91)</f>
        <v>Catégorie 83</v>
      </c>
      <c r="C91" s="572"/>
      <c r="D91" s="572"/>
      <c r="E91" s="573">
        <f t="shared" si="1"/>
        <v>0</v>
      </c>
      <c r="F91" s="574"/>
      <c r="V91" s="73" t="s">
        <v>545</v>
      </c>
      <c r="W91" s="134"/>
      <c r="X91" s="135"/>
      <c r="Y91" s="136"/>
      <c r="Z91" s="132"/>
      <c r="AC91" s="190" t="s">
        <v>614</v>
      </c>
      <c r="AD91" s="137"/>
      <c r="AE91" s="138"/>
      <c r="AF91" s="137"/>
      <c r="AG91" s="139"/>
    </row>
    <row r="92" spans="1:33" hidden="1" outlineLevel="1" x14ac:dyDescent="0.25">
      <c r="A92" s="388" t="s">
        <v>713</v>
      </c>
      <c r="B92" s="616" t="str">
        <f>IF(Lang=Instructions!$B$40,'6.1'!V92,'6.1'!AC92)</f>
        <v>Catégorie 84</v>
      </c>
      <c r="C92" s="572"/>
      <c r="D92" s="572"/>
      <c r="E92" s="573">
        <f t="shared" si="1"/>
        <v>0</v>
      </c>
      <c r="F92" s="574"/>
      <c r="V92" s="73" t="s">
        <v>546</v>
      </c>
      <c r="W92" s="134"/>
      <c r="X92" s="135"/>
      <c r="Y92" s="136"/>
      <c r="Z92" s="132"/>
      <c r="AC92" s="190" t="s">
        <v>615</v>
      </c>
      <c r="AD92" s="137"/>
      <c r="AE92" s="138"/>
      <c r="AF92" s="137"/>
      <c r="AG92" s="139"/>
    </row>
    <row r="93" spans="1:33" hidden="1" outlineLevel="1" x14ac:dyDescent="0.25">
      <c r="A93" s="388" t="s">
        <v>714</v>
      </c>
      <c r="B93" s="616" t="str">
        <f>IF(Lang=Instructions!$B$40,'6.1'!V93,'6.1'!AC93)</f>
        <v>Catégorie 85</v>
      </c>
      <c r="C93" s="572"/>
      <c r="D93" s="572"/>
      <c r="E93" s="573">
        <f t="shared" si="1"/>
        <v>0</v>
      </c>
      <c r="F93" s="574"/>
      <c r="V93" s="73" t="s">
        <v>547</v>
      </c>
      <c r="W93" s="134"/>
      <c r="X93" s="135"/>
      <c r="Y93" s="136"/>
      <c r="Z93" s="132"/>
      <c r="AC93" s="190" t="s">
        <v>616</v>
      </c>
      <c r="AD93" s="137"/>
      <c r="AE93" s="138"/>
      <c r="AF93" s="137"/>
      <c r="AG93" s="139"/>
    </row>
    <row r="94" spans="1:33" hidden="1" outlineLevel="1" x14ac:dyDescent="0.25">
      <c r="A94" s="388" t="s">
        <v>715</v>
      </c>
      <c r="B94" s="616" t="str">
        <f>IF(Lang=Instructions!$B$40,'6.1'!V94,'6.1'!AC94)</f>
        <v>Catégorie 86</v>
      </c>
      <c r="C94" s="572"/>
      <c r="D94" s="572"/>
      <c r="E94" s="573">
        <f t="shared" si="1"/>
        <v>0</v>
      </c>
      <c r="F94" s="574"/>
      <c r="V94" s="73" t="s">
        <v>548</v>
      </c>
      <c r="W94" s="134"/>
      <c r="X94" s="135"/>
      <c r="Y94" s="136"/>
      <c r="Z94" s="132"/>
      <c r="AC94" s="190" t="s">
        <v>617</v>
      </c>
      <c r="AD94" s="137"/>
      <c r="AE94" s="138"/>
      <c r="AF94" s="137"/>
      <c r="AG94" s="139"/>
    </row>
    <row r="95" spans="1:33" hidden="1" outlineLevel="1" x14ac:dyDescent="0.25">
      <c r="A95" s="388" t="s">
        <v>716</v>
      </c>
      <c r="B95" s="616" t="str">
        <f>IF(Lang=Instructions!$B$40,'6.1'!V95,'6.1'!AC95)</f>
        <v>Catégorie 87</v>
      </c>
      <c r="C95" s="572"/>
      <c r="D95" s="572"/>
      <c r="E95" s="573">
        <f t="shared" si="1"/>
        <v>0</v>
      </c>
      <c r="F95" s="574"/>
      <c r="V95" s="73" t="s">
        <v>549</v>
      </c>
      <c r="W95" s="134"/>
      <c r="X95" s="135"/>
      <c r="Y95" s="136"/>
      <c r="Z95" s="132"/>
      <c r="AC95" s="190" t="s">
        <v>618</v>
      </c>
      <c r="AD95" s="137"/>
      <c r="AE95" s="138"/>
      <c r="AF95" s="137"/>
      <c r="AG95" s="139"/>
    </row>
    <row r="96" spans="1:33" hidden="1" outlineLevel="1" x14ac:dyDescent="0.25">
      <c r="A96" s="388" t="s">
        <v>717</v>
      </c>
      <c r="B96" s="616" t="str">
        <f>IF(Lang=Instructions!$B$40,'6.1'!V96,'6.1'!AC96)</f>
        <v>Catégorie 88</v>
      </c>
      <c r="C96" s="572"/>
      <c r="D96" s="572"/>
      <c r="E96" s="573">
        <f t="shared" si="1"/>
        <v>0</v>
      </c>
      <c r="F96" s="574"/>
      <c r="V96" s="73" t="s">
        <v>550</v>
      </c>
      <c r="W96" s="134"/>
      <c r="X96" s="135"/>
      <c r="Y96" s="136"/>
      <c r="Z96" s="132"/>
      <c r="AC96" s="190" t="s">
        <v>619</v>
      </c>
      <c r="AD96" s="137"/>
      <c r="AE96" s="138"/>
      <c r="AF96" s="137"/>
      <c r="AG96" s="139"/>
    </row>
    <row r="97" spans="1:33" hidden="1" outlineLevel="1" x14ac:dyDescent="0.25">
      <c r="A97" s="388" t="s">
        <v>718</v>
      </c>
      <c r="B97" s="616" t="str">
        <f>IF(Lang=Instructions!$B$40,'6.1'!V97,'6.1'!AC97)</f>
        <v>Catégorie 89</v>
      </c>
      <c r="C97" s="572"/>
      <c r="D97" s="572"/>
      <c r="E97" s="573">
        <f t="shared" si="1"/>
        <v>0</v>
      </c>
      <c r="F97" s="574"/>
      <c r="V97" s="73" t="s">
        <v>551</v>
      </c>
      <c r="W97" s="134"/>
      <c r="X97" s="135"/>
      <c r="Y97" s="136"/>
      <c r="Z97" s="132"/>
      <c r="AC97" s="190" t="s">
        <v>620</v>
      </c>
      <c r="AD97" s="137"/>
      <c r="AE97" s="138"/>
      <c r="AF97" s="137"/>
      <c r="AG97" s="139"/>
    </row>
    <row r="98" spans="1:33" hidden="1" outlineLevel="1" x14ac:dyDescent="0.25">
      <c r="A98" s="388" t="s">
        <v>719</v>
      </c>
      <c r="B98" s="616" t="str">
        <f>IF(Lang=Instructions!$B$40,'6.1'!V98,'6.1'!AC98)</f>
        <v>Catégorie 90</v>
      </c>
      <c r="C98" s="572"/>
      <c r="D98" s="572"/>
      <c r="E98" s="573">
        <f t="shared" si="1"/>
        <v>0</v>
      </c>
      <c r="F98" s="574"/>
      <c r="V98" s="73" t="s">
        <v>552</v>
      </c>
      <c r="W98" s="134"/>
      <c r="X98" s="135"/>
      <c r="Y98" s="136"/>
      <c r="Z98" s="132"/>
      <c r="AC98" s="190" t="s">
        <v>621</v>
      </c>
      <c r="AD98" s="137"/>
      <c r="AE98" s="138"/>
      <c r="AF98" s="137"/>
      <c r="AG98" s="139"/>
    </row>
    <row r="99" spans="1:33" hidden="1" outlineLevel="1" x14ac:dyDescent="0.25">
      <c r="A99" s="388" t="s">
        <v>720</v>
      </c>
      <c r="B99" s="616" t="str">
        <f>IF(Lang=Instructions!$B$40,'6.1'!V99,'6.1'!AC99)</f>
        <v>Catégorie 91</v>
      </c>
      <c r="C99" s="572"/>
      <c r="D99" s="572"/>
      <c r="E99" s="573">
        <f t="shared" si="1"/>
        <v>0</v>
      </c>
      <c r="F99" s="574"/>
      <c r="V99" s="73" t="s">
        <v>553</v>
      </c>
      <c r="W99" s="134"/>
      <c r="X99" s="135"/>
      <c r="Y99" s="136"/>
      <c r="Z99" s="132"/>
      <c r="AC99" s="190" t="s">
        <v>622</v>
      </c>
      <c r="AD99" s="137"/>
      <c r="AE99" s="138"/>
      <c r="AF99" s="137"/>
      <c r="AG99" s="139"/>
    </row>
    <row r="100" spans="1:33" hidden="1" outlineLevel="1" x14ac:dyDescent="0.25">
      <c r="A100" s="388" t="s">
        <v>721</v>
      </c>
      <c r="B100" s="616" t="str">
        <f>IF(Lang=Instructions!$B$40,'6.1'!V100,'6.1'!AC100)</f>
        <v>Catégorie 92</v>
      </c>
      <c r="C100" s="572"/>
      <c r="D100" s="572"/>
      <c r="E100" s="573">
        <f t="shared" si="1"/>
        <v>0</v>
      </c>
      <c r="F100" s="574"/>
      <c r="V100" s="73" t="s">
        <v>554</v>
      </c>
      <c r="W100" s="134"/>
      <c r="X100" s="135"/>
      <c r="Y100" s="136"/>
      <c r="Z100" s="132"/>
      <c r="AC100" s="190" t="s">
        <v>623</v>
      </c>
      <c r="AD100" s="137"/>
      <c r="AE100" s="138"/>
      <c r="AF100" s="137"/>
      <c r="AG100" s="139"/>
    </row>
    <row r="101" spans="1:33" hidden="1" outlineLevel="1" x14ac:dyDescent="0.25">
      <c r="A101" s="388" t="s">
        <v>722</v>
      </c>
      <c r="B101" s="616" t="str">
        <f>IF(Lang=Instructions!$B$40,'6.1'!V101,'6.1'!AC101)</f>
        <v>Catégorie 93</v>
      </c>
      <c r="C101" s="572"/>
      <c r="D101" s="572"/>
      <c r="E101" s="573">
        <f t="shared" si="1"/>
        <v>0</v>
      </c>
      <c r="F101" s="574"/>
      <c r="V101" s="73" t="s">
        <v>555</v>
      </c>
      <c r="W101" s="134"/>
      <c r="X101" s="135"/>
      <c r="Y101" s="136"/>
      <c r="Z101" s="132"/>
      <c r="AC101" s="190" t="s">
        <v>624</v>
      </c>
      <c r="AD101" s="137"/>
      <c r="AE101" s="138"/>
      <c r="AF101" s="137"/>
      <c r="AG101" s="139"/>
    </row>
    <row r="102" spans="1:33" hidden="1" outlineLevel="1" x14ac:dyDescent="0.25">
      <c r="A102" s="388" t="s">
        <v>723</v>
      </c>
      <c r="B102" s="616" t="str">
        <f>IF(Lang=Instructions!$B$40,'6.1'!V102,'6.1'!AC102)</f>
        <v>Catégorie 94</v>
      </c>
      <c r="C102" s="572"/>
      <c r="D102" s="572"/>
      <c r="E102" s="573">
        <f t="shared" si="1"/>
        <v>0</v>
      </c>
      <c r="F102" s="574"/>
      <c r="V102" s="73" t="s">
        <v>556</v>
      </c>
      <c r="W102" s="134"/>
      <c r="X102" s="135"/>
      <c r="Y102" s="136"/>
      <c r="Z102" s="132"/>
      <c r="AC102" s="190" t="s">
        <v>625</v>
      </c>
      <c r="AD102" s="137"/>
      <c r="AE102" s="138"/>
      <c r="AF102" s="137"/>
      <c r="AG102" s="139"/>
    </row>
    <row r="103" spans="1:33" hidden="1" outlineLevel="1" x14ac:dyDescent="0.25">
      <c r="A103" s="388" t="s">
        <v>724</v>
      </c>
      <c r="B103" s="616" t="str">
        <f>IF(Lang=Instructions!$B$40,'6.1'!V103,'6.1'!AC103)</f>
        <v>Catégorie 95</v>
      </c>
      <c r="C103" s="572"/>
      <c r="D103" s="572"/>
      <c r="E103" s="573">
        <f t="shared" si="1"/>
        <v>0</v>
      </c>
      <c r="F103" s="574"/>
      <c r="V103" s="73" t="s">
        <v>557</v>
      </c>
      <c r="W103" s="134"/>
      <c r="X103" s="135"/>
      <c r="Y103" s="136"/>
      <c r="Z103" s="132"/>
      <c r="AC103" s="190" t="s">
        <v>626</v>
      </c>
      <c r="AD103" s="137"/>
      <c r="AE103" s="138"/>
      <c r="AF103" s="137"/>
      <c r="AG103" s="139"/>
    </row>
    <row r="104" spans="1:33" hidden="1" outlineLevel="1" x14ac:dyDescent="0.25">
      <c r="A104" s="388" t="s">
        <v>725</v>
      </c>
      <c r="B104" s="616" t="str">
        <f>IF(Lang=Instructions!$B$40,'6.1'!V104,'6.1'!AC104)</f>
        <v>Catégorie 96</v>
      </c>
      <c r="C104" s="572"/>
      <c r="D104" s="572"/>
      <c r="E104" s="573">
        <f t="shared" si="1"/>
        <v>0</v>
      </c>
      <c r="F104" s="574"/>
      <c r="V104" s="73" t="s">
        <v>558</v>
      </c>
      <c r="W104" s="134"/>
      <c r="X104" s="135"/>
      <c r="Y104" s="136"/>
      <c r="Z104" s="132"/>
      <c r="AC104" s="190" t="s">
        <v>627</v>
      </c>
      <c r="AD104" s="137"/>
      <c r="AE104" s="138"/>
      <c r="AF104" s="137"/>
      <c r="AG104" s="139"/>
    </row>
    <row r="105" spans="1:33" hidden="1" outlineLevel="1" x14ac:dyDescent="0.25">
      <c r="A105" s="388" t="s">
        <v>726</v>
      </c>
      <c r="B105" s="616" t="str">
        <f>IF(Lang=Instructions!$B$40,'6.1'!V105,'6.1'!AC105)</f>
        <v>Catégorie 97</v>
      </c>
      <c r="C105" s="572"/>
      <c r="D105" s="572"/>
      <c r="E105" s="573">
        <f t="shared" si="1"/>
        <v>0</v>
      </c>
      <c r="F105" s="574"/>
      <c r="V105" s="73" t="s">
        <v>559</v>
      </c>
      <c r="W105" s="134"/>
      <c r="X105" s="135"/>
      <c r="Y105" s="136"/>
      <c r="Z105" s="132"/>
      <c r="AC105" s="190" t="s">
        <v>628</v>
      </c>
      <c r="AD105" s="137"/>
      <c r="AE105" s="138"/>
      <c r="AF105" s="137"/>
      <c r="AG105" s="139"/>
    </row>
    <row r="106" spans="1:33" hidden="1" outlineLevel="1" x14ac:dyDescent="0.25">
      <c r="A106" s="388" t="s">
        <v>727</v>
      </c>
      <c r="B106" s="616" t="str">
        <f>IF(Lang=Instructions!$B$40,'6.1'!V106,'6.1'!AC106)</f>
        <v>Catégorie 98</v>
      </c>
      <c r="C106" s="572"/>
      <c r="D106" s="572"/>
      <c r="E106" s="573">
        <f t="shared" si="1"/>
        <v>0</v>
      </c>
      <c r="F106" s="574"/>
      <c r="V106" s="73" t="s">
        <v>560</v>
      </c>
      <c r="W106" s="134"/>
      <c r="X106" s="135"/>
      <c r="Y106" s="136"/>
      <c r="Z106" s="132"/>
      <c r="AC106" s="190" t="s">
        <v>629</v>
      </c>
      <c r="AD106" s="137"/>
      <c r="AE106" s="138"/>
      <c r="AF106" s="137"/>
      <c r="AG106" s="139"/>
    </row>
    <row r="107" spans="1:33" hidden="1" outlineLevel="1" x14ac:dyDescent="0.25">
      <c r="A107" s="388" t="s">
        <v>728</v>
      </c>
      <c r="B107" s="616" t="str">
        <f>IF(Lang=Instructions!$B$40,'6.1'!V107,'6.1'!AC107)</f>
        <v>Catégorie 99</v>
      </c>
      <c r="C107" s="572"/>
      <c r="D107" s="572"/>
      <c r="E107" s="573">
        <f t="shared" si="1"/>
        <v>0</v>
      </c>
      <c r="F107" s="574"/>
      <c r="V107" s="73" t="s">
        <v>561</v>
      </c>
      <c r="W107" s="134"/>
      <c r="X107" s="135"/>
      <c r="Y107" s="136"/>
      <c r="Z107" s="132"/>
      <c r="AC107" s="190" t="s">
        <v>630</v>
      </c>
      <c r="AD107" s="137"/>
      <c r="AE107" s="138"/>
      <c r="AF107" s="137"/>
      <c r="AG107" s="139"/>
    </row>
    <row r="108" spans="1:33" ht="14.4" hidden="1" outlineLevel="1" thickBot="1" x14ac:dyDescent="0.3">
      <c r="A108" s="388" t="s">
        <v>699</v>
      </c>
      <c r="B108" s="616" t="str">
        <f>IF(Lang=Instructions!$B$40,'6.1'!V108,'6.1'!AC108)</f>
        <v>Catégorie 100</v>
      </c>
      <c r="C108" s="572"/>
      <c r="D108" s="572"/>
      <c r="E108" s="573">
        <f>C108-D108</f>
        <v>0</v>
      </c>
      <c r="F108" s="574"/>
      <c r="V108" s="133" t="s">
        <v>562</v>
      </c>
      <c r="W108" s="134"/>
      <c r="X108" s="135"/>
      <c r="Y108" s="136"/>
      <c r="Z108" s="132"/>
      <c r="AC108" s="191" t="s">
        <v>631</v>
      </c>
      <c r="AD108" s="137"/>
      <c r="AE108" s="138"/>
      <c r="AF108" s="137"/>
      <c r="AG108" s="139"/>
    </row>
    <row r="109" spans="1:33" ht="14.4" collapsed="1" thickBot="1" x14ac:dyDescent="0.3">
      <c r="A109" s="388" t="s">
        <v>729</v>
      </c>
      <c r="B109" s="614" t="str">
        <f>IF(Lang=Instructions!$B$40,'6.1'!V109,'6.1'!AC109)</f>
        <v>Total</v>
      </c>
      <c r="C109" s="575">
        <f>SUM(C9:C108)</f>
        <v>0</v>
      </c>
      <c r="D109" s="575">
        <f>SUM(D9:D108)</f>
        <v>0</v>
      </c>
      <c r="E109" s="576">
        <f>C109-D109</f>
        <v>0</v>
      </c>
      <c r="F109" s="577"/>
      <c r="V109" s="79" t="s">
        <v>11</v>
      </c>
      <c r="W109" s="145"/>
      <c r="X109" s="146"/>
      <c r="Y109" s="147"/>
      <c r="Z109" s="141"/>
      <c r="AC109" s="9" t="s">
        <v>11</v>
      </c>
      <c r="AD109" s="142"/>
      <c r="AE109" s="143"/>
      <c r="AF109" s="142"/>
      <c r="AG109" s="144"/>
    </row>
    <row r="110" spans="1:33" x14ac:dyDescent="0.25">
      <c r="C110" s="14"/>
      <c r="D110" s="14"/>
      <c r="E110" s="14"/>
      <c r="F110" s="14"/>
      <c r="W110" s="14"/>
      <c r="X110" s="14"/>
      <c r="Y110" s="14"/>
      <c r="Z110" s="14"/>
      <c r="AD110" s="14"/>
      <c r="AE110" s="14"/>
      <c r="AF110" s="14"/>
      <c r="AG110" s="14"/>
    </row>
    <row r="111" spans="1:33" x14ac:dyDescent="0.25">
      <c r="B111" s="52" t="str">
        <f>IF(Lang=Instructions!$B$40,'6.1'!V111,AC111)</f>
        <v>* Un développement négatif des sinistres ultimes non actualisés est favorable, alors qu'un développement positif des sinistres ultimes non actualisés est défavorable.</v>
      </c>
      <c r="V111" s="384" t="s">
        <v>437</v>
      </c>
      <c r="AC111" s="384" t="s">
        <v>750</v>
      </c>
    </row>
    <row r="112" spans="1:33" x14ac:dyDescent="0.25">
      <c r="C112" s="5"/>
    </row>
  </sheetData>
  <mergeCells count="6">
    <mergeCell ref="AC5:AC6"/>
    <mergeCell ref="V5:V6"/>
    <mergeCell ref="B5:B6"/>
    <mergeCell ref="W4:Z4"/>
    <mergeCell ref="AD4:AG4"/>
    <mergeCell ref="C4:F4"/>
  </mergeCell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ACE2A-B5F4-4760-AEB3-C0901DDCABBD}">
  <sheetPr codeName="Feuil18"/>
  <dimension ref="A1:AG111"/>
  <sheetViews>
    <sheetView workbookViewId="0"/>
  </sheetViews>
  <sheetFormatPr baseColWidth="10" defaultColWidth="11.44140625" defaultRowHeight="13.8" outlineLevelRow="1" x14ac:dyDescent="0.25"/>
  <cols>
    <col min="1" max="1" width="3.44140625" style="384" bestFit="1" customWidth="1"/>
    <col min="2" max="2" width="20.88671875" style="384" customWidth="1"/>
    <col min="3" max="4" width="35.5546875" style="384" customWidth="1"/>
    <col min="5" max="5" width="25.33203125" style="384" customWidth="1"/>
    <col min="6" max="6" width="81" style="384" customWidth="1"/>
    <col min="7" max="21" width="11.44140625" style="384"/>
    <col min="22" max="22" width="21.44140625" style="384" hidden="1" customWidth="1"/>
    <col min="23" max="23" width="37.88671875" style="384" hidden="1" customWidth="1"/>
    <col min="24" max="24" width="34.33203125" style="384" hidden="1" customWidth="1"/>
    <col min="25" max="25" width="25.33203125" style="384" hidden="1" customWidth="1"/>
    <col min="26" max="26" width="81" style="384" hidden="1" customWidth="1"/>
    <col min="27" max="28" width="11.44140625" style="384" hidden="1" customWidth="1"/>
    <col min="29" max="29" width="20" style="384" hidden="1" customWidth="1"/>
    <col min="30" max="31" width="34.33203125" style="384" hidden="1" customWidth="1"/>
    <col min="32" max="32" width="25.33203125" style="384" hidden="1" customWidth="1"/>
    <col min="33" max="33" width="81" style="384" hidden="1" customWidth="1"/>
    <col min="34" max="16384" width="11.44140625" style="384"/>
  </cols>
  <sheetData>
    <row r="1" spans="1:33" x14ac:dyDescent="0.25">
      <c r="B1" s="385" t="str">
        <f>IF(Lang=Instructions!$B$40,'6.2'!V1,'6.2'!AC1)</f>
        <v>6.13.4 Développement du passif au titre des sinistres survenus de l'exercice précédent</v>
      </c>
      <c r="V1" s="385" t="s">
        <v>375</v>
      </c>
      <c r="AC1" s="385" t="s">
        <v>376</v>
      </c>
    </row>
    <row r="2" spans="1:33" x14ac:dyDescent="0.25">
      <c r="B2" s="384" t="str">
        <f>IF(Lang=Instructions!$B$40,'6.2'!V2,'6.2'!AC2)</f>
        <v>Tableau 6.2 - Brut</v>
      </c>
      <c r="D2" s="5"/>
      <c r="E2" s="5"/>
      <c r="F2" s="5"/>
      <c r="G2" s="5"/>
      <c r="H2" s="5"/>
      <c r="I2" s="5"/>
      <c r="V2" s="384" t="s">
        <v>820</v>
      </c>
      <c r="AC2" s="384" t="s">
        <v>818</v>
      </c>
    </row>
    <row r="3" spans="1:33" s="5" customFormat="1" ht="14.4" thickBot="1" x14ac:dyDescent="0.3">
      <c r="B3" s="384" t="str">
        <f>IF(Lang=Instructions!$B$40,'6.2'!V3,'6.2'!AC3)</f>
        <v>Sur base d'année de souscription ou de police</v>
      </c>
      <c r="V3" s="5" t="s">
        <v>821</v>
      </c>
      <c r="AC3" s="5" t="s">
        <v>819</v>
      </c>
    </row>
    <row r="4" spans="1:33" ht="15.75" customHeight="1" thickBot="1" x14ac:dyDescent="0.3">
      <c r="B4" s="384" t="str">
        <f>IF(Lang=Instructions!$B$40,'6.2'!V4,'6.2'!AC4)</f>
        <v>En %</v>
      </c>
      <c r="C4" s="669" t="str">
        <f>IF(Lang=Instructions!$B$40,'6.2'!W4,'6.2'!AD4)</f>
        <v>Passif au titre des sinistres survenus</v>
      </c>
      <c r="D4" s="670"/>
      <c r="E4" s="670"/>
      <c r="F4" s="671"/>
      <c r="V4" s="384" t="s">
        <v>435</v>
      </c>
      <c r="W4" s="698" t="s">
        <v>374</v>
      </c>
      <c r="X4" s="699"/>
      <c r="Y4" s="699"/>
      <c r="Z4" s="700"/>
      <c r="AC4" s="384" t="s">
        <v>826</v>
      </c>
      <c r="AD4" s="698" t="s">
        <v>364</v>
      </c>
      <c r="AE4" s="699"/>
      <c r="AF4" s="699"/>
      <c r="AG4" s="700"/>
    </row>
    <row r="5" spans="1:33" ht="45" customHeight="1" x14ac:dyDescent="0.25">
      <c r="B5" s="696" t="str">
        <f>IF(Lang=Instructions!$B$40,'6.2'!V5,'6.2'!AC5)</f>
        <v>Catégorie actuarielle</v>
      </c>
      <c r="C5" s="264" t="str">
        <f>IF(Lang=Instructions!$B$40,'6.2'!W5,'6.2'!AD5)</f>
        <v>Taux de sinistres ultime non actualisé des années précédentes vus à la fin de l'exercice courant</v>
      </c>
      <c r="D5" s="264" t="str">
        <f>IF(Lang=Instructions!$B$40,'6.2'!X5,'6.2'!AE5)</f>
        <v>Taux de sinistres ultime non actualisé à la fin de l'exercice précédent</v>
      </c>
      <c r="E5" s="264" t="str">
        <f>IF(Lang=Instructions!$B$40,'6.2'!Y5,'6.2'!AF5)</f>
        <v>Développement*</v>
      </c>
      <c r="F5" s="264" t="str">
        <f>IF(Lang=Instructions!$B$40,'6.2'!Z5,'6.2'!AG5)</f>
        <v>Explication (si écart significatif)</v>
      </c>
      <c r="V5" s="694" t="s">
        <v>295</v>
      </c>
      <c r="W5" s="39" t="s">
        <v>433</v>
      </c>
      <c r="X5" s="39" t="s">
        <v>434</v>
      </c>
      <c r="Y5" s="39" t="s">
        <v>372</v>
      </c>
      <c r="Z5" s="39" t="s">
        <v>428</v>
      </c>
      <c r="AC5" s="694" t="s">
        <v>365</v>
      </c>
      <c r="AD5" s="39" t="s">
        <v>431</v>
      </c>
      <c r="AE5" s="39" t="s">
        <v>432</v>
      </c>
      <c r="AF5" s="39" t="s">
        <v>369</v>
      </c>
      <c r="AG5" s="39" t="s">
        <v>857</v>
      </c>
    </row>
    <row r="6" spans="1:33" ht="15" customHeight="1" thickBot="1" x14ac:dyDescent="0.3">
      <c r="B6" s="697">
        <f>IF(Lang=Instructions!$B$40,'6.2'!V6,'6.2'!AC6)</f>
        <v>0</v>
      </c>
      <c r="C6" s="427" t="s">
        <v>366</v>
      </c>
      <c r="D6" s="265" t="s">
        <v>367</v>
      </c>
      <c r="E6" s="265" t="s">
        <v>368</v>
      </c>
      <c r="F6" s="265" t="s">
        <v>370</v>
      </c>
      <c r="V6" s="695"/>
      <c r="W6" s="70" t="s">
        <v>366</v>
      </c>
      <c r="X6" s="71" t="s">
        <v>367</v>
      </c>
      <c r="Y6" s="70" t="s">
        <v>368</v>
      </c>
      <c r="Z6" s="72" t="s">
        <v>370</v>
      </c>
      <c r="AC6" s="695"/>
      <c r="AD6" s="192" t="s">
        <v>366</v>
      </c>
      <c r="AE6" s="193" t="s">
        <v>367</v>
      </c>
      <c r="AF6" s="192" t="s">
        <v>368</v>
      </c>
      <c r="AG6" s="194" t="s">
        <v>370</v>
      </c>
    </row>
    <row r="7" spans="1:33" s="393" customFormat="1" ht="12" customHeight="1" x14ac:dyDescent="0.2">
      <c r="B7" s="267" t="s">
        <v>283</v>
      </c>
      <c r="C7" s="267" t="s">
        <v>284</v>
      </c>
      <c r="D7" s="267" t="s">
        <v>425</v>
      </c>
      <c r="E7" s="267" t="s">
        <v>632</v>
      </c>
      <c r="F7" s="267" t="s">
        <v>633</v>
      </c>
      <c r="V7" s="158"/>
      <c r="W7" s="159"/>
      <c r="X7" s="160"/>
      <c r="Y7" s="159"/>
      <c r="Z7" s="161"/>
      <c r="AC7" s="158"/>
      <c r="AD7" s="159"/>
      <c r="AE7" s="160"/>
      <c r="AF7" s="159"/>
      <c r="AG7" s="161"/>
    </row>
    <row r="8" spans="1:33" x14ac:dyDescent="0.25">
      <c r="A8" s="388" t="s">
        <v>283</v>
      </c>
      <c r="B8" s="615" t="str">
        <f>IF(Lang=Instructions!$B$40,'6.2'!V8,'6.2'!AC8)</f>
        <v>Catégorie 1</v>
      </c>
      <c r="C8" s="578"/>
      <c r="D8" s="578"/>
      <c r="E8" s="579">
        <f>C8-D8</f>
        <v>0</v>
      </c>
      <c r="F8" s="571"/>
      <c r="V8" s="73" t="s">
        <v>269</v>
      </c>
      <c r="W8" s="90"/>
      <c r="X8" s="91"/>
      <c r="Y8" s="92"/>
      <c r="Z8" s="87"/>
      <c r="AC8" s="189" t="s">
        <v>1</v>
      </c>
      <c r="AD8" s="67"/>
      <c r="AE8" s="68"/>
      <c r="AF8" s="67"/>
      <c r="AG8" s="69"/>
    </row>
    <row r="9" spans="1:33" x14ac:dyDescent="0.25">
      <c r="A9" s="388" t="s">
        <v>284</v>
      </c>
      <c r="B9" s="616" t="str">
        <f>IF(Lang=Instructions!$B$40,'6.2'!V9,'6.2'!AC9)</f>
        <v>Catégorie 2</v>
      </c>
      <c r="C9" s="580"/>
      <c r="D9" s="580"/>
      <c r="E9" s="581">
        <f t="shared" ref="E9:E108" si="0">C9-D9</f>
        <v>0</v>
      </c>
      <c r="F9" s="574"/>
      <c r="V9" s="73" t="s">
        <v>270</v>
      </c>
      <c r="W9" s="93"/>
      <c r="X9" s="94"/>
      <c r="Y9" s="95"/>
      <c r="Z9" s="88"/>
      <c r="AC9" s="190" t="s">
        <v>3</v>
      </c>
      <c r="AD9" s="10"/>
      <c r="AE9" s="11"/>
      <c r="AF9" s="10"/>
      <c r="AG9" s="12"/>
    </row>
    <row r="10" spans="1:33" x14ac:dyDescent="0.25">
      <c r="A10" s="388" t="s">
        <v>425</v>
      </c>
      <c r="B10" s="616" t="str">
        <f>IF(Lang=Instructions!$B$40,'6.2'!V10,'6.2'!AC10)</f>
        <v>Catégorie 3</v>
      </c>
      <c r="C10" s="580"/>
      <c r="D10" s="580"/>
      <c r="E10" s="581">
        <f t="shared" si="0"/>
        <v>0</v>
      </c>
      <c r="F10" s="574"/>
      <c r="V10" s="73" t="s">
        <v>271</v>
      </c>
      <c r="W10" s="93"/>
      <c r="X10" s="94"/>
      <c r="Y10" s="95"/>
      <c r="Z10" s="88"/>
      <c r="AC10" s="190" t="s">
        <v>4</v>
      </c>
      <c r="AD10" s="10"/>
      <c r="AE10" s="11"/>
      <c r="AF10" s="10"/>
      <c r="AG10" s="12"/>
    </row>
    <row r="11" spans="1:33" x14ac:dyDescent="0.25">
      <c r="A11" s="388" t="s">
        <v>632</v>
      </c>
      <c r="B11" s="616" t="str">
        <f>IF(Lang=Instructions!$B$40,'6.2'!V11,'6.2'!AC11)</f>
        <v>Catégorie 4</v>
      </c>
      <c r="C11" s="580"/>
      <c r="D11" s="580"/>
      <c r="E11" s="581">
        <f t="shared" si="0"/>
        <v>0</v>
      </c>
      <c r="F11" s="574"/>
      <c r="V11" s="73" t="s">
        <v>272</v>
      </c>
      <c r="W11" s="93"/>
      <c r="X11" s="94"/>
      <c r="Y11" s="95"/>
      <c r="Z11" s="88"/>
      <c r="AC11" s="190" t="s">
        <v>12</v>
      </c>
      <c r="AD11" s="10"/>
      <c r="AE11" s="11"/>
      <c r="AF11" s="10"/>
      <c r="AG11" s="12"/>
    </row>
    <row r="12" spans="1:33" x14ac:dyDescent="0.25">
      <c r="A12" s="388" t="s">
        <v>633</v>
      </c>
      <c r="B12" s="616" t="str">
        <f>IF(Lang=Instructions!$B$40,'6.2'!V12,'6.2'!AC12)</f>
        <v>Catégorie 5</v>
      </c>
      <c r="C12" s="580"/>
      <c r="D12" s="580"/>
      <c r="E12" s="581">
        <f t="shared" si="0"/>
        <v>0</v>
      </c>
      <c r="F12" s="574"/>
      <c r="V12" s="73" t="s">
        <v>273</v>
      </c>
      <c r="W12" s="93"/>
      <c r="X12" s="94"/>
      <c r="Y12" s="95"/>
      <c r="Z12" s="88"/>
      <c r="AC12" s="190" t="s">
        <v>13</v>
      </c>
      <c r="AD12" s="10"/>
      <c r="AE12" s="11"/>
      <c r="AF12" s="10"/>
      <c r="AG12" s="12"/>
    </row>
    <row r="13" spans="1:33" x14ac:dyDescent="0.25">
      <c r="A13" s="388" t="s">
        <v>634</v>
      </c>
      <c r="B13" s="616" t="str">
        <f>IF(Lang=Instructions!$B$40,'6.2'!V13,'6.2'!AC13)</f>
        <v>Catégorie 6</v>
      </c>
      <c r="C13" s="580"/>
      <c r="D13" s="580"/>
      <c r="E13" s="581">
        <f t="shared" si="0"/>
        <v>0</v>
      </c>
      <c r="F13" s="574"/>
      <c r="V13" s="73" t="s">
        <v>274</v>
      </c>
      <c r="W13" s="93"/>
      <c r="X13" s="94"/>
      <c r="Y13" s="95"/>
      <c r="Z13" s="88"/>
      <c r="AC13" s="190" t="s">
        <v>14</v>
      </c>
      <c r="AD13" s="10"/>
      <c r="AE13" s="11"/>
      <c r="AF13" s="10"/>
      <c r="AG13" s="12"/>
    </row>
    <row r="14" spans="1:33" x14ac:dyDescent="0.25">
      <c r="A14" s="388" t="s">
        <v>635</v>
      </c>
      <c r="B14" s="616" t="str">
        <f>IF(Lang=Instructions!$B$40,'6.2'!V14,'6.2'!AC14)</f>
        <v>Catégorie 7</v>
      </c>
      <c r="C14" s="580"/>
      <c r="D14" s="580"/>
      <c r="E14" s="581">
        <f t="shared" si="0"/>
        <v>0</v>
      </c>
      <c r="F14" s="574"/>
      <c r="V14" s="73" t="s">
        <v>275</v>
      </c>
      <c r="W14" s="93"/>
      <c r="X14" s="94"/>
      <c r="Y14" s="95"/>
      <c r="Z14" s="88"/>
      <c r="AC14" s="190" t="s">
        <v>15</v>
      </c>
      <c r="AD14" s="10"/>
      <c r="AE14" s="11"/>
      <c r="AF14" s="10"/>
      <c r="AG14" s="12"/>
    </row>
    <row r="15" spans="1:33" x14ac:dyDescent="0.25">
      <c r="A15" s="388" t="s">
        <v>636</v>
      </c>
      <c r="B15" s="616" t="str">
        <f>IF(Lang=Instructions!$B$40,'6.2'!V15,'6.2'!AC15)</f>
        <v>Catégorie 8</v>
      </c>
      <c r="C15" s="580"/>
      <c r="D15" s="580"/>
      <c r="E15" s="581">
        <f t="shared" si="0"/>
        <v>0</v>
      </c>
      <c r="F15" s="574"/>
      <c r="V15" s="73" t="s">
        <v>276</v>
      </c>
      <c r="W15" s="93"/>
      <c r="X15" s="94"/>
      <c r="Y15" s="95"/>
      <c r="Z15" s="88"/>
      <c r="AC15" s="190" t="s">
        <v>16</v>
      </c>
      <c r="AD15" s="10"/>
      <c r="AE15" s="11"/>
      <c r="AF15" s="10"/>
      <c r="AG15" s="12"/>
    </row>
    <row r="16" spans="1:33" x14ac:dyDescent="0.25">
      <c r="A16" s="388" t="s">
        <v>637</v>
      </c>
      <c r="B16" s="616" t="str">
        <f>IF(Lang=Instructions!$B$40,'6.2'!V16,'6.2'!AC16)</f>
        <v>Catégorie 9</v>
      </c>
      <c r="C16" s="580"/>
      <c r="D16" s="580"/>
      <c r="E16" s="581">
        <f t="shared" si="0"/>
        <v>0</v>
      </c>
      <c r="F16" s="574"/>
      <c r="V16" s="73" t="s">
        <v>277</v>
      </c>
      <c r="W16" s="93"/>
      <c r="X16" s="94"/>
      <c r="Y16" s="95"/>
      <c r="Z16" s="88"/>
      <c r="AC16" s="190" t="s">
        <v>17</v>
      </c>
      <c r="AD16" s="10"/>
      <c r="AE16" s="11"/>
      <c r="AF16" s="10"/>
      <c r="AG16" s="12"/>
    </row>
    <row r="17" spans="1:33" x14ac:dyDescent="0.25">
      <c r="A17" s="388" t="s">
        <v>638</v>
      </c>
      <c r="B17" s="616" t="str">
        <f>IF(Lang=Instructions!$B$40,'6.2'!V17,'6.2'!AC17)</f>
        <v>Catégorie 10</v>
      </c>
      <c r="C17" s="580"/>
      <c r="D17" s="580"/>
      <c r="E17" s="581">
        <f t="shared" si="0"/>
        <v>0</v>
      </c>
      <c r="F17" s="574"/>
      <c r="V17" s="73" t="s">
        <v>278</v>
      </c>
      <c r="W17" s="93"/>
      <c r="X17" s="94"/>
      <c r="Y17" s="95"/>
      <c r="Z17" s="88"/>
      <c r="AC17" s="190" t="s">
        <v>18</v>
      </c>
      <c r="AD17" s="10"/>
      <c r="AE17" s="11"/>
      <c r="AF17" s="10"/>
      <c r="AG17" s="12"/>
    </row>
    <row r="18" spans="1:33" x14ac:dyDescent="0.25">
      <c r="A18" s="388" t="s">
        <v>639</v>
      </c>
      <c r="B18" s="616" t="str">
        <f>IF(Lang=Instructions!$B$40,'6.2'!V18,'6.2'!AC18)</f>
        <v>Catégorie 11</v>
      </c>
      <c r="C18" s="580"/>
      <c r="D18" s="580"/>
      <c r="E18" s="581">
        <f t="shared" si="0"/>
        <v>0</v>
      </c>
      <c r="F18" s="574"/>
      <c r="V18" s="73" t="s">
        <v>452</v>
      </c>
      <c r="W18" s="134"/>
      <c r="X18" s="135"/>
      <c r="Y18" s="136"/>
      <c r="Z18" s="132"/>
      <c r="AC18" s="190" t="s">
        <v>472</v>
      </c>
      <c r="AD18" s="137"/>
      <c r="AE18" s="138"/>
      <c r="AF18" s="137"/>
      <c r="AG18" s="139"/>
    </row>
    <row r="19" spans="1:33" x14ac:dyDescent="0.25">
      <c r="A19" s="388" t="s">
        <v>640</v>
      </c>
      <c r="B19" s="616" t="str">
        <f>IF(Lang=Instructions!$B$40,'6.2'!V19,'6.2'!AC19)</f>
        <v>Catégorie 12</v>
      </c>
      <c r="C19" s="580"/>
      <c r="D19" s="580"/>
      <c r="E19" s="581">
        <f t="shared" si="0"/>
        <v>0</v>
      </c>
      <c r="F19" s="574"/>
      <c r="V19" s="73" t="s">
        <v>453</v>
      </c>
      <c r="W19" s="134"/>
      <c r="X19" s="135"/>
      <c r="Y19" s="136"/>
      <c r="Z19" s="132"/>
      <c r="AC19" s="190" t="s">
        <v>473</v>
      </c>
      <c r="AD19" s="137"/>
      <c r="AE19" s="138"/>
      <c r="AF19" s="137"/>
      <c r="AG19" s="139"/>
    </row>
    <row r="20" spans="1:33" x14ac:dyDescent="0.25">
      <c r="A20" s="388" t="s">
        <v>641</v>
      </c>
      <c r="B20" s="616" t="str">
        <f>IF(Lang=Instructions!$B$40,'6.2'!V20,'6.2'!AC20)</f>
        <v>Catégorie 13</v>
      </c>
      <c r="C20" s="580"/>
      <c r="D20" s="580"/>
      <c r="E20" s="581">
        <f t="shared" si="0"/>
        <v>0</v>
      </c>
      <c r="F20" s="574"/>
      <c r="V20" s="73" t="s">
        <v>454</v>
      </c>
      <c r="W20" s="134"/>
      <c r="X20" s="135"/>
      <c r="Y20" s="136"/>
      <c r="Z20" s="132"/>
      <c r="AC20" s="190" t="s">
        <v>474</v>
      </c>
      <c r="AD20" s="137"/>
      <c r="AE20" s="138"/>
      <c r="AF20" s="137"/>
      <c r="AG20" s="139"/>
    </row>
    <row r="21" spans="1:33" x14ac:dyDescent="0.25">
      <c r="A21" s="388" t="s">
        <v>642</v>
      </c>
      <c r="B21" s="616" t="str">
        <f>IF(Lang=Instructions!$B$40,'6.2'!V21,'6.2'!AC21)</f>
        <v>Catégorie 14</v>
      </c>
      <c r="C21" s="580"/>
      <c r="D21" s="580"/>
      <c r="E21" s="581">
        <f t="shared" si="0"/>
        <v>0</v>
      </c>
      <c r="F21" s="574"/>
      <c r="V21" s="73" t="s">
        <v>455</v>
      </c>
      <c r="W21" s="134"/>
      <c r="X21" s="135"/>
      <c r="Y21" s="136"/>
      <c r="Z21" s="132"/>
      <c r="AC21" s="190" t="s">
        <v>475</v>
      </c>
      <c r="AD21" s="137"/>
      <c r="AE21" s="138"/>
      <c r="AF21" s="137"/>
      <c r="AG21" s="139"/>
    </row>
    <row r="22" spans="1:33" x14ac:dyDescent="0.25">
      <c r="A22" s="388" t="s">
        <v>643</v>
      </c>
      <c r="B22" s="616" t="str">
        <f>IF(Lang=Instructions!$B$40,'6.2'!V22,'6.2'!AC22)</f>
        <v>Catégorie 15</v>
      </c>
      <c r="C22" s="580"/>
      <c r="D22" s="580"/>
      <c r="E22" s="581">
        <f t="shared" si="0"/>
        <v>0</v>
      </c>
      <c r="F22" s="574"/>
      <c r="V22" s="73" t="s">
        <v>456</v>
      </c>
      <c r="W22" s="134"/>
      <c r="X22" s="135"/>
      <c r="Y22" s="136"/>
      <c r="Z22" s="132"/>
      <c r="AC22" s="190" t="s">
        <v>476</v>
      </c>
      <c r="AD22" s="137"/>
      <c r="AE22" s="138"/>
      <c r="AF22" s="137"/>
      <c r="AG22" s="139"/>
    </row>
    <row r="23" spans="1:33" x14ac:dyDescent="0.25">
      <c r="A23" s="388" t="s">
        <v>644</v>
      </c>
      <c r="B23" s="616" t="str">
        <f>IF(Lang=Instructions!$B$40,'6.2'!V23,'6.2'!AC23)</f>
        <v>Catégorie 16</v>
      </c>
      <c r="C23" s="580"/>
      <c r="D23" s="580"/>
      <c r="E23" s="581">
        <f t="shared" si="0"/>
        <v>0</v>
      </c>
      <c r="F23" s="574"/>
      <c r="V23" s="73" t="s">
        <v>457</v>
      </c>
      <c r="W23" s="134"/>
      <c r="X23" s="135"/>
      <c r="Y23" s="136"/>
      <c r="Z23" s="132"/>
      <c r="AC23" s="190" t="s">
        <v>477</v>
      </c>
      <c r="AD23" s="137"/>
      <c r="AE23" s="138"/>
      <c r="AF23" s="137"/>
      <c r="AG23" s="139"/>
    </row>
    <row r="24" spans="1:33" x14ac:dyDescent="0.25">
      <c r="A24" s="388" t="s">
        <v>645</v>
      </c>
      <c r="B24" s="616" t="str">
        <f>IF(Lang=Instructions!$B$40,'6.2'!V24,'6.2'!AC24)</f>
        <v>Catégorie 17</v>
      </c>
      <c r="C24" s="580"/>
      <c r="D24" s="580"/>
      <c r="E24" s="581">
        <f t="shared" si="0"/>
        <v>0</v>
      </c>
      <c r="F24" s="574"/>
      <c r="V24" s="73" t="s">
        <v>458</v>
      </c>
      <c r="W24" s="134"/>
      <c r="X24" s="135"/>
      <c r="Y24" s="136"/>
      <c r="Z24" s="132"/>
      <c r="AC24" s="190" t="s">
        <v>478</v>
      </c>
      <c r="AD24" s="137"/>
      <c r="AE24" s="138"/>
      <c r="AF24" s="137"/>
      <c r="AG24" s="139"/>
    </row>
    <row r="25" spans="1:33" x14ac:dyDescent="0.25">
      <c r="A25" s="388" t="s">
        <v>646</v>
      </c>
      <c r="B25" s="616" t="str">
        <f>IF(Lang=Instructions!$B$40,'6.2'!V25,'6.2'!AC25)</f>
        <v>Catégorie 18</v>
      </c>
      <c r="C25" s="580"/>
      <c r="D25" s="580"/>
      <c r="E25" s="581">
        <f t="shared" si="0"/>
        <v>0</v>
      </c>
      <c r="F25" s="574"/>
      <c r="V25" s="73" t="s">
        <v>459</v>
      </c>
      <c r="W25" s="134"/>
      <c r="X25" s="135"/>
      <c r="Y25" s="136"/>
      <c r="Z25" s="132"/>
      <c r="AC25" s="190" t="s">
        <v>479</v>
      </c>
      <c r="AD25" s="137"/>
      <c r="AE25" s="138"/>
      <c r="AF25" s="137"/>
      <c r="AG25" s="139"/>
    </row>
    <row r="26" spans="1:33" x14ac:dyDescent="0.25">
      <c r="A26" s="388" t="s">
        <v>647</v>
      </c>
      <c r="B26" s="616" t="str">
        <f>IF(Lang=Instructions!$B$40,'6.2'!V26,'6.2'!AC26)</f>
        <v>Catégorie 19</v>
      </c>
      <c r="C26" s="580"/>
      <c r="D26" s="580"/>
      <c r="E26" s="581">
        <f t="shared" si="0"/>
        <v>0</v>
      </c>
      <c r="F26" s="574"/>
      <c r="V26" s="73" t="s">
        <v>460</v>
      </c>
      <c r="W26" s="134"/>
      <c r="X26" s="135"/>
      <c r="Y26" s="136"/>
      <c r="Z26" s="132"/>
      <c r="AC26" s="190" t="s">
        <v>480</v>
      </c>
      <c r="AD26" s="137"/>
      <c r="AE26" s="138"/>
      <c r="AF26" s="137"/>
      <c r="AG26" s="139"/>
    </row>
    <row r="27" spans="1:33" ht="14.4" thickBot="1" x14ac:dyDescent="0.3">
      <c r="A27" s="388" t="s">
        <v>648</v>
      </c>
      <c r="B27" s="616" t="str">
        <f>IF(Lang=Instructions!$B$40,'6.2'!V27,'6.2'!AC27)</f>
        <v>Catégorie 20</v>
      </c>
      <c r="C27" s="580"/>
      <c r="D27" s="580"/>
      <c r="E27" s="581">
        <f t="shared" si="0"/>
        <v>0</v>
      </c>
      <c r="F27" s="574"/>
      <c r="V27" s="73" t="s">
        <v>461</v>
      </c>
      <c r="W27" s="134"/>
      <c r="X27" s="135"/>
      <c r="Y27" s="136"/>
      <c r="Z27" s="132"/>
      <c r="AC27" s="190" t="s">
        <v>481</v>
      </c>
      <c r="AD27" s="137"/>
      <c r="AE27" s="138"/>
      <c r="AF27" s="137"/>
      <c r="AG27" s="139"/>
    </row>
    <row r="28" spans="1:33" hidden="1" outlineLevel="1" x14ac:dyDescent="0.25">
      <c r="A28" s="388" t="s">
        <v>649</v>
      </c>
      <c r="B28" s="616" t="str">
        <f>IF(Lang=Instructions!$B$40,'6.2'!V28,'6.2'!AC28)</f>
        <v>Catégorie 21</v>
      </c>
      <c r="C28" s="580"/>
      <c r="D28" s="580"/>
      <c r="E28" s="581">
        <f t="shared" si="0"/>
        <v>0</v>
      </c>
      <c r="F28" s="574"/>
      <c r="V28" s="73" t="s">
        <v>462</v>
      </c>
      <c r="W28" s="134"/>
      <c r="X28" s="135"/>
      <c r="Y28" s="136"/>
      <c r="Z28" s="132"/>
      <c r="AC28" s="440" t="s">
        <v>482</v>
      </c>
      <c r="AD28" s="137"/>
      <c r="AE28" s="138"/>
      <c r="AF28" s="137"/>
      <c r="AG28" s="139"/>
    </row>
    <row r="29" spans="1:33" hidden="1" outlineLevel="1" x14ac:dyDescent="0.25">
      <c r="A29" s="388" t="s">
        <v>650</v>
      </c>
      <c r="B29" s="616" t="str">
        <f>IF(Lang=Instructions!$B$40,'6.2'!V29,'6.2'!AC29)</f>
        <v>Catégorie 22</v>
      </c>
      <c r="C29" s="580"/>
      <c r="D29" s="580"/>
      <c r="E29" s="581">
        <f t="shared" si="0"/>
        <v>0</v>
      </c>
      <c r="F29" s="574"/>
      <c r="V29" s="73" t="s">
        <v>463</v>
      </c>
      <c r="W29" s="134"/>
      <c r="X29" s="135"/>
      <c r="Y29" s="136"/>
      <c r="Z29" s="132"/>
      <c r="AC29" s="440" t="s">
        <v>483</v>
      </c>
      <c r="AD29" s="137"/>
      <c r="AE29" s="138"/>
      <c r="AF29" s="137"/>
      <c r="AG29" s="139"/>
    </row>
    <row r="30" spans="1:33" hidden="1" outlineLevel="1" x14ac:dyDescent="0.25">
      <c r="A30" s="388" t="s">
        <v>651</v>
      </c>
      <c r="B30" s="616" t="str">
        <f>IF(Lang=Instructions!$B$40,'6.2'!V30,'6.2'!AC30)</f>
        <v>Catégorie 23</v>
      </c>
      <c r="C30" s="580"/>
      <c r="D30" s="580"/>
      <c r="E30" s="581">
        <f t="shared" si="0"/>
        <v>0</v>
      </c>
      <c r="F30" s="574"/>
      <c r="V30" s="73" t="s">
        <v>464</v>
      </c>
      <c r="W30" s="134"/>
      <c r="X30" s="135"/>
      <c r="Y30" s="136"/>
      <c r="Z30" s="132"/>
      <c r="AC30" s="440" t="s">
        <v>484</v>
      </c>
      <c r="AD30" s="137"/>
      <c r="AE30" s="138"/>
      <c r="AF30" s="137"/>
      <c r="AG30" s="139"/>
    </row>
    <row r="31" spans="1:33" hidden="1" outlineLevel="1" x14ac:dyDescent="0.25">
      <c r="A31" s="388" t="s">
        <v>652</v>
      </c>
      <c r="B31" s="616" t="str">
        <f>IF(Lang=Instructions!$B$40,'6.2'!V31,'6.2'!AC31)</f>
        <v>Catégorie 24</v>
      </c>
      <c r="C31" s="580"/>
      <c r="D31" s="580"/>
      <c r="E31" s="581">
        <f t="shared" si="0"/>
        <v>0</v>
      </c>
      <c r="F31" s="574"/>
      <c r="V31" s="73" t="s">
        <v>465</v>
      </c>
      <c r="W31" s="134"/>
      <c r="X31" s="135"/>
      <c r="Y31" s="136"/>
      <c r="Z31" s="132"/>
      <c r="AC31" s="440" t="s">
        <v>485</v>
      </c>
      <c r="AD31" s="137"/>
      <c r="AE31" s="138"/>
      <c r="AF31" s="137"/>
      <c r="AG31" s="139"/>
    </row>
    <row r="32" spans="1:33" hidden="1" outlineLevel="1" x14ac:dyDescent="0.25">
      <c r="A32" s="388" t="s">
        <v>653</v>
      </c>
      <c r="B32" s="616" t="str">
        <f>IF(Lang=Instructions!$B$40,'6.2'!V32,'6.2'!AC32)</f>
        <v>Catégorie 25</v>
      </c>
      <c r="C32" s="580"/>
      <c r="D32" s="580"/>
      <c r="E32" s="581">
        <f t="shared" si="0"/>
        <v>0</v>
      </c>
      <c r="F32" s="574"/>
      <c r="V32" s="73" t="s">
        <v>466</v>
      </c>
      <c r="W32" s="134"/>
      <c r="X32" s="135"/>
      <c r="Y32" s="136"/>
      <c r="Z32" s="132"/>
      <c r="AC32" s="440" t="s">
        <v>486</v>
      </c>
      <c r="AD32" s="137"/>
      <c r="AE32" s="138"/>
      <c r="AF32" s="137"/>
      <c r="AG32" s="139"/>
    </row>
    <row r="33" spans="1:33" hidden="1" outlineLevel="1" x14ac:dyDescent="0.25">
      <c r="A33" s="388" t="s">
        <v>654</v>
      </c>
      <c r="B33" s="616" t="str">
        <f>IF(Lang=Instructions!$B$40,'6.2'!V33,'6.2'!AC33)</f>
        <v>Catégorie 26</v>
      </c>
      <c r="C33" s="580"/>
      <c r="D33" s="580"/>
      <c r="E33" s="581">
        <f t="shared" si="0"/>
        <v>0</v>
      </c>
      <c r="F33" s="574"/>
      <c r="V33" s="73" t="s">
        <v>467</v>
      </c>
      <c r="W33" s="134"/>
      <c r="X33" s="135"/>
      <c r="Y33" s="136"/>
      <c r="Z33" s="132"/>
      <c r="AC33" s="440" t="s">
        <v>487</v>
      </c>
      <c r="AD33" s="137"/>
      <c r="AE33" s="138"/>
      <c r="AF33" s="137"/>
      <c r="AG33" s="139"/>
    </row>
    <row r="34" spans="1:33" hidden="1" outlineLevel="1" x14ac:dyDescent="0.25">
      <c r="A34" s="388" t="s">
        <v>655</v>
      </c>
      <c r="B34" s="616" t="str">
        <f>IF(Lang=Instructions!$B$40,'6.2'!V34,'6.2'!AC34)</f>
        <v>Catégorie 27</v>
      </c>
      <c r="C34" s="580"/>
      <c r="D34" s="580"/>
      <c r="E34" s="581">
        <f t="shared" si="0"/>
        <v>0</v>
      </c>
      <c r="F34" s="574"/>
      <c r="V34" s="73" t="s">
        <v>468</v>
      </c>
      <c r="W34" s="134"/>
      <c r="X34" s="135"/>
      <c r="Y34" s="136"/>
      <c r="Z34" s="132"/>
      <c r="AC34" s="440" t="s">
        <v>488</v>
      </c>
      <c r="AD34" s="137"/>
      <c r="AE34" s="138"/>
      <c r="AF34" s="137"/>
      <c r="AG34" s="139"/>
    </row>
    <row r="35" spans="1:33" hidden="1" outlineLevel="1" x14ac:dyDescent="0.25">
      <c r="A35" s="388" t="s">
        <v>656</v>
      </c>
      <c r="B35" s="616" t="str">
        <f>IF(Lang=Instructions!$B$40,'6.2'!V35,'6.2'!AC35)</f>
        <v>Catégorie 28</v>
      </c>
      <c r="C35" s="580"/>
      <c r="D35" s="580"/>
      <c r="E35" s="581">
        <f t="shared" si="0"/>
        <v>0</v>
      </c>
      <c r="F35" s="574"/>
      <c r="V35" s="73" t="s">
        <v>469</v>
      </c>
      <c r="W35" s="134"/>
      <c r="X35" s="135"/>
      <c r="Y35" s="136"/>
      <c r="Z35" s="132"/>
      <c r="AC35" s="440" t="s">
        <v>489</v>
      </c>
      <c r="AD35" s="137"/>
      <c r="AE35" s="138"/>
      <c r="AF35" s="137"/>
      <c r="AG35" s="139"/>
    </row>
    <row r="36" spans="1:33" hidden="1" outlineLevel="1" x14ac:dyDescent="0.25">
      <c r="A36" s="388" t="s">
        <v>657</v>
      </c>
      <c r="B36" s="616" t="str">
        <f>IF(Lang=Instructions!$B$40,'6.2'!V36,'6.2'!AC36)</f>
        <v>Catégorie 29</v>
      </c>
      <c r="C36" s="580"/>
      <c r="D36" s="580"/>
      <c r="E36" s="581">
        <f t="shared" si="0"/>
        <v>0</v>
      </c>
      <c r="F36" s="574"/>
      <c r="V36" s="73" t="s">
        <v>470</v>
      </c>
      <c r="W36" s="134"/>
      <c r="X36" s="135"/>
      <c r="Y36" s="136"/>
      <c r="Z36" s="132"/>
      <c r="AC36" s="440" t="s">
        <v>490</v>
      </c>
      <c r="AD36" s="137"/>
      <c r="AE36" s="138"/>
      <c r="AF36" s="137"/>
      <c r="AG36" s="139"/>
    </row>
    <row r="37" spans="1:33" hidden="1" outlineLevel="1" x14ac:dyDescent="0.25">
      <c r="A37" s="388" t="s">
        <v>658</v>
      </c>
      <c r="B37" s="616" t="str">
        <f>IF(Lang=Instructions!$B$40,'6.2'!V37,'6.2'!AC37)</f>
        <v>Catégorie 30</v>
      </c>
      <c r="C37" s="580"/>
      <c r="D37" s="580"/>
      <c r="E37" s="581">
        <f t="shared" si="0"/>
        <v>0</v>
      </c>
      <c r="F37" s="574"/>
      <c r="V37" s="73" t="s">
        <v>471</v>
      </c>
      <c r="W37" s="134"/>
      <c r="X37" s="135"/>
      <c r="Y37" s="136"/>
      <c r="Z37" s="132"/>
      <c r="AC37" s="440" t="s">
        <v>491</v>
      </c>
      <c r="AD37" s="137"/>
      <c r="AE37" s="138"/>
      <c r="AF37" s="137"/>
      <c r="AG37" s="139"/>
    </row>
    <row r="38" spans="1:33" hidden="1" outlineLevel="1" x14ac:dyDescent="0.25">
      <c r="A38" s="388" t="s">
        <v>659</v>
      </c>
      <c r="B38" s="616" t="str">
        <f>IF(Lang=Instructions!$B$40,'6.2'!V38,'6.2'!AC38)</f>
        <v>Catégorie 31</v>
      </c>
      <c r="C38" s="580"/>
      <c r="D38" s="580"/>
      <c r="E38" s="581">
        <f t="shared" si="0"/>
        <v>0</v>
      </c>
      <c r="F38" s="574"/>
      <c r="V38" s="73" t="s">
        <v>493</v>
      </c>
      <c r="W38" s="134"/>
      <c r="X38" s="135"/>
      <c r="Y38" s="136"/>
      <c r="Z38" s="132"/>
      <c r="AC38" s="440" t="s">
        <v>492</v>
      </c>
      <c r="AD38" s="137"/>
      <c r="AE38" s="138"/>
      <c r="AF38" s="137"/>
      <c r="AG38" s="139"/>
    </row>
    <row r="39" spans="1:33" hidden="1" outlineLevel="1" x14ac:dyDescent="0.25">
      <c r="A39" s="388" t="s">
        <v>660</v>
      </c>
      <c r="B39" s="616" t="str">
        <f>IF(Lang=Instructions!$B$40,'6.2'!V39,'6.2'!AC39)</f>
        <v>Catégorie 32</v>
      </c>
      <c r="C39" s="580"/>
      <c r="D39" s="580"/>
      <c r="E39" s="581">
        <f t="shared" si="0"/>
        <v>0</v>
      </c>
      <c r="F39" s="574"/>
      <c r="V39" s="73" t="s">
        <v>494</v>
      </c>
      <c r="W39" s="134"/>
      <c r="X39" s="135"/>
      <c r="Y39" s="136"/>
      <c r="Z39" s="132"/>
      <c r="AC39" s="440" t="s">
        <v>563</v>
      </c>
      <c r="AD39" s="137"/>
      <c r="AE39" s="138"/>
      <c r="AF39" s="137"/>
      <c r="AG39" s="139"/>
    </row>
    <row r="40" spans="1:33" hidden="1" outlineLevel="1" x14ac:dyDescent="0.25">
      <c r="A40" s="388" t="s">
        <v>661</v>
      </c>
      <c r="B40" s="616" t="str">
        <f>IF(Lang=Instructions!$B$40,'6.2'!V40,'6.2'!AC40)</f>
        <v>Catégorie 33</v>
      </c>
      <c r="C40" s="580"/>
      <c r="D40" s="580"/>
      <c r="E40" s="581">
        <f t="shared" si="0"/>
        <v>0</v>
      </c>
      <c r="F40" s="574"/>
      <c r="V40" s="73" t="s">
        <v>495</v>
      </c>
      <c r="W40" s="134"/>
      <c r="X40" s="135"/>
      <c r="Y40" s="136"/>
      <c r="Z40" s="132"/>
      <c r="AC40" s="440" t="s">
        <v>564</v>
      </c>
      <c r="AD40" s="137"/>
      <c r="AE40" s="138"/>
      <c r="AF40" s="137"/>
      <c r="AG40" s="139"/>
    </row>
    <row r="41" spans="1:33" hidden="1" outlineLevel="1" x14ac:dyDescent="0.25">
      <c r="A41" s="388" t="s">
        <v>662</v>
      </c>
      <c r="B41" s="616" t="str">
        <f>IF(Lang=Instructions!$B$40,'6.2'!V41,'6.2'!AC41)</f>
        <v>Catégorie 34</v>
      </c>
      <c r="C41" s="580"/>
      <c r="D41" s="580"/>
      <c r="E41" s="581">
        <f t="shared" si="0"/>
        <v>0</v>
      </c>
      <c r="F41" s="574"/>
      <c r="V41" s="73" t="s">
        <v>496</v>
      </c>
      <c r="W41" s="134"/>
      <c r="X41" s="135"/>
      <c r="Y41" s="136"/>
      <c r="Z41" s="132"/>
      <c r="AC41" s="440" t="s">
        <v>565</v>
      </c>
      <c r="AD41" s="137"/>
      <c r="AE41" s="138"/>
      <c r="AF41" s="137"/>
      <c r="AG41" s="139"/>
    </row>
    <row r="42" spans="1:33" hidden="1" outlineLevel="1" x14ac:dyDescent="0.25">
      <c r="A42" s="388" t="s">
        <v>663</v>
      </c>
      <c r="B42" s="616" t="str">
        <f>IF(Lang=Instructions!$B$40,'6.2'!V42,'6.2'!AC42)</f>
        <v>Catégorie 35</v>
      </c>
      <c r="C42" s="580"/>
      <c r="D42" s="580"/>
      <c r="E42" s="581">
        <f t="shared" si="0"/>
        <v>0</v>
      </c>
      <c r="F42" s="574"/>
      <c r="V42" s="73" t="s">
        <v>497</v>
      </c>
      <c r="W42" s="134"/>
      <c r="X42" s="135"/>
      <c r="Y42" s="136"/>
      <c r="Z42" s="132"/>
      <c r="AC42" s="440" t="s">
        <v>566</v>
      </c>
      <c r="AD42" s="137"/>
      <c r="AE42" s="138"/>
      <c r="AF42" s="137"/>
      <c r="AG42" s="139"/>
    </row>
    <row r="43" spans="1:33" hidden="1" outlineLevel="1" x14ac:dyDescent="0.25">
      <c r="A43" s="388" t="s">
        <v>664</v>
      </c>
      <c r="B43" s="616" t="str">
        <f>IF(Lang=Instructions!$B$40,'6.2'!V43,'6.2'!AC43)</f>
        <v>Catégorie 36</v>
      </c>
      <c r="C43" s="580"/>
      <c r="D43" s="580"/>
      <c r="E43" s="581">
        <f t="shared" si="0"/>
        <v>0</v>
      </c>
      <c r="F43" s="574"/>
      <c r="V43" s="73" t="s">
        <v>498</v>
      </c>
      <c r="W43" s="134"/>
      <c r="X43" s="135"/>
      <c r="Y43" s="136"/>
      <c r="Z43" s="132"/>
      <c r="AC43" s="440" t="s">
        <v>567</v>
      </c>
      <c r="AD43" s="137"/>
      <c r="AE43" s="138"/>
      <c r="AF43" s="137"/>
      <c r="AG43" s="139"/>
    </row>
    <row r="44" spans="1:33" hidden="1" outlineLevel="1" x14ac:dyDescent="0.25">
      <c r="A44" s="388" t="s">
        <v>665</v>
      </c>
      <c r="B44" s="616" t="str">
        <f>IF(Lang=Instructions!$B$40,'6.2'!V44,'6.2'!AC44)</f>
        <v>Catégorie 37</v>
      </c>
      <c r="C44" s="580"/>
      <c r="D44" s="580"/>
      <c r="E44" s="581">
        <f t="shared" si="0"/>
        <v>0</v>
      </c>
      <c r="F44" s="574"/>
      <c r="V44" s="73" t="s">
        <v>499</v>
      </c>
      <c r="W44" s="134"/>
      <c r="X44" s="135"/>
      <c r="Y44" s="136"/>
      <c r="Z44" s="132"/>
      <c r="AC44" s="440" t="s">
        <v>568</v>
      </c>
      <c r="AD44" s="137"/>
      <c r="AE44" s="138"/>
      <c r="AF44" s="137"/>
      <c r="AG44" s="139"/>
    </row>
    <row r="45" spans="1:33" hidden="1" outlineLevel="1" x14ac:dyDescent="0.25">
      <c r="A45" s="388" t="s">
        <v>666</v>
      </c>
      <c r="B45" s="616" t="str">
        <f>IF(Lang=Instructions!$B$40,'6.2'!V45,'6.2'!AC45)</f>
        <v>Catégorie 38</v>
      </c>
      <c r="C45" s="580"/>
      <c r="D45" s="580"/>
      <c r="E45" s="581">
        <f t="shared" si="0"/>
        <v>0</v>
      </c>
      <c r="F45" s="574"/>
      <c r="V45" s="73" t="s">
        <v>500</v>
      </c>
      <c r="W45" s="134"/>
      <c r="X45" s="135"/>
      <c r="Y45" s="136"/>
      <c r="Z45" s="132"/>
      <c r="AC45" s="440" t="s">
        <v>569</v>
      </c>
      <c r="AD45" s="137"/>
      <c r="AE45" s="138"/>
      <c r="AF45" s="137"/>
      <c r="AG45" s="139"/>
    </row>
    <row r="46" spans="1:33" hidden="1" outlineLevel="1" x14ac:dyDescent="0.25">
      <c r="A46" s="388" t="s">
        <v>667</v>
      </c>
      <c r="B46" s="616" t="str">
        <f>IF(Lang=Instructions!$B$40,'6.2'!V46,'6.2'!AC46)</f>
        <v>Catégorie 39</v>
      </c>
      <c r="C46" s="580"/>
      <c r="D46" s="580"/>
      <c r="E46" s="581">
        <f t="shared" si="0"/>
        <v>0</v>
      </c>
      <c r="F46" s="574"/>
      <c r="V46" s="73" t="s">
        <v>501</v>
      </c>
      <c r="W46" s="134"/>
      <c r="X46" s="135"/>
      <c r="Y46" s="136"/>
      <c r="Z46" s="132"/>
      <c r="AC46" s="440" t="s">
        <v>570</v>
      </c>
      <c r="AD46" s="137"/>
      <c r="AE46" s="138"/>
      <c r="AF46" s="137"/>
      <c r="AG46" s="139"/>
    </row>
    <row r="47" spans="1:33" hidden="1" outlineLevel="1" x14ac:dyDescent="0.25">
      <c r="A47" s="388" t="s">
        <v>668</v>
      </c>
      <c r="B47" s="616" t="str">
        <f>IF(Lang=Instructions!$B$40,'6.2'!V47,'6.2'!AC47)</f>
        <v>Catégorie 40</v>
      </c>
      <c r="C47" s="580"/>
      <c r="D47" s="580"/>
      <c r="E47" s="581">
        <f t="shared" si="0"/>
        <v>0</v>
      </c>
      <c r="F47" s="574"/>
      <c r="V47" s="73" t="s">
        <v>502</v>
      </c>
      <c r="W47" s="134"/>
      <c r="X47" s="135"/>
      <c r="Y47" s="136"/>
      <c r="Z47" s="132"/>
      <c r="AC47" s="440" t="s">
        <v>571</v>
      </c>
      <c r="AD47" s="137"/>
      <c r="AE47" s="138"/>
      <c r="AF47" s="137"/>
      <c r="AG47" s="139"/>
    </row>
    <row r="48" spans="1:33" hidden="1" outlineLevel="1" x14ac:dyDescent="0.25">
      <c r="A48" s="388" t="s">
        <v>669</v>
      </c>
      <c r="B48" s="616" t="str">
        <f>IF(Lang=Instructions!$B$40,'6.2'!V48,'6.2'!AC48)</f>
        <v>Catégorie 41</v>
      </c>
      <c r="C48" s="580"/>
      <c r="D48" s="580"/>
      <c r="E48" s="581">
        <f t="shared" si="0"/>
        <v>0</v>
      </c>
      <c r="F48" s="574"/>
      <c r="V48" s="73" t="s">
        <v>503</v>
      </c>
      <c r="W48" s="134"/>
      <c r="X48" s="135"/>
      <c r="Y48" s="136"/>
      <c r="Z48" s="132"/>
      <c r="AC48" s="440" t="s">
        <v>572</v>
      </c>
      <c r="AD48" s="137"/>
      <c r="AE48" s="138"/>
      <c r="AF48" s="137"/>
      <c r="AG48" s="139"/>
    </row>
    <row r="49" spans="1:33" hidden="1" outlineLevel="1" x14ac:dyDescent="0.25">
      <c r="A49" s="388" t="s">
        <v>670</v>
      </c>
      <c r="B49" s="616" t="str">
        <f>IF(Lang=Instructions!$B$40,'6.2'!V49,'6.2'!AC49)</f>
        <v>Catégorie 42</v>
      </c>
      <c r="C49" s="580"/>
      <c r="D49" s="580"/>
      <c r="E49" s="581">
        <f t="shared" si="0"/>
        <v>0</v>
      </c>
      <c r="F49" s="574"/>
      <c r="V49" s="73" t="s">
        <v>504</v>
      </c>
      <c r="W49" s="134"/>
      <c r="X49" s="135"/>
      <c r="Y49" s="136"/>
      <c r="Z49" s="132"/>
      <c r="AC49" s="440" t="s">
        <v>573</v>
      </c>
      <c r="AD49" s="137"/>
      <c r="AE49" s="138"/>
      <c r="AF49" s="137"/>
      <c r="AG49" s="139"/>
    </row>
    <row r="50" spans="1:33" hidden="1" outlineLevel="1" x14ac:dyDescent="0.25">
      <c r="A50" s="388" t="s">
        <v>671</v>
      </c>
      <c r="B50" s="616" t="str">
        <f>IF(Lang=Instructions!$B$40,'6.2'!V50,'6.2'!AC50)</f>
        <v>Catégorie 43</v>
      </c>
      <c r="C50" s="580"/>
      <c r="D50" s="580"/>
      <c r="E50" s="581">
        <f t="shared" si="0"/>
        <v>0</v>
      </c>
      <c r="F50" s="574"/>
      <c r="V50" s="73" t="s">
        <v>505</v>
      </c>
      <c r="W50" s="134"/>
      <c r="X50" s="135"/>
      <c r="Y50" s="136"/>
      <c r="Z50" s="132"/>
      <c r="AC50" s="440" t="s">
        <v>574</v>
      </c>
      <c r="AD50" s="137"/>
      <c r="AE50" s="138"/>
      <c r="AF50" s="137"/>
      <c r="AG50" s="139"/>
    </row>
    <row r="51" spans="1:33" hidden="1" outlineLevel="1" x14ac:dyDescent="0.25">
      <c r="A51" s="388" t="s">
        <v>672</v>
      </c>
      <c r="B51" s="616" t="str">
        <f>IF(Lang=Instructions!$B$40,'6.2'!V51,'6.2'!AC51)</f>
        <v>Catégorie 44</v>
      </c>
      <c r="C51" s="580"/>
      <c r="D51" s="580"/>
      <c r="E51" s="581">
        <f t="shared" si="0"/>
        <v>0</v>
      </c>
      <c r="F51" s="574"/>
      <c r="V51" s="73" t="s">
        <v>506</v>
      </c>
      <c r="W51" s="134"/>
      <c r="X51" s="135"/>
      <c r="Y51" s="136"/>
      <c r="Z51" s="132"/>
      <c r="AC51" s="440" t="s">
        <v>575</v>
      </c>
      <c r="AD51" s="137"/>
      <c r="AE51" s="138"/>
      <c r="AF51" s="137"/>
      <c r="AG51" s="139"/>
    </row>
    <row r="52" spans="1:33" hidden="1" outlineLevel="1" x14ac:dyDescent="0.25">
      <c r="A52" s="388" t="s">
        <v>673</v>
      </c>
      <c r="B52" s="616" t="str">
        <f>IF(Lang=Instructions!$B$40,'6.2'!V52,'6.2'!AC52)</f>
        <v>Catégorie 45</v>
      </c>
      <c r="C52" s="580"/>
      <c r="D52" s="580"/>
      <c r="E52" s="581">
        <f t="shared" si="0"/>
        <v>0</v>
      </c>
      <c r="F52" s="574"/>
      <c r="V52" s="73" t="s">
        <v>507</v>
      </c>
      <c r="W52" s="134"/>
      <c r="X52" s="135"/>
      <c r="Y52" s="136"/>
      <c r="Z52" s="132"/>
      <c r="AC52" s="440" t="s">
        <v>576</v>
      </c>
      <c r="AD52" s="137"/>
      <c r="AE52" s="138"/>
      <c r="AF52" s="137"/>
      <c r="AG52" s="139"/>
    </row>
    <row r="53" spans="1:33" hidden="1" outlineLevel="1" x14ac:dyDescent="0.25">
      <c r="A53" s="388" t="s">
        <v>674</v>
      </c>
      <c r="B53" s="616" t="str">
        <f>IF(Lang=Instructions!$B$40,'6.2'!V53,'6.2'!AC53)</f>
        <v>Catégorie 46</v>
      </c>
      <c r="C53" s="580"/>
      <c r="D53" s="580"/>
      <c r="E53" s="581">
        <f t="shared" si="0"/>
        <v>0</v>
      </c>
      <c r="F53" s="574"/>
      <c r="V53" s="73" t="s">
        <v>508</v>
      </c>
      <c r="W53" s="134"/>
      <c r="X53" s="135"/>
      <c r="Y53" s="136"/>
      <c r="Z53" s="132"/>
      <c r="AC53" s="440" t="s">
        <v>577</v>
      </c>
      <c r="AD53" s="137"/>
      <c r="AE53" s="138"/>
      <c r="AF53" s="137"/>
      <c r="AG53" s="139"/>
    </row>
    <row r="54" spans="1:33" hidden="1" outlineLevel="1" x14ac:dyDescent="0.25">
      <c r="A54" s="388" t="s">
        <v>675</v>
      </c>
      <c r="B54" s="616" t="str">
        <f>IF(Lang=Instructions!$B$40,'6.2'!V54,'6.2'!AC54)</f>
        <v>Catégorie 47</v>
      </c>
      <c r="C54" s="580"/>
      <c r="D54" s="580"/>
      <c r="E54" s="581">
        <f t="shared" si="0"/>
        <v>0</v>
      </c>
      <c r="F54" s="574"/>
      <c r="V54" s="73" t="s">
        <v>509</v>
      </c>
      <c r="W54" s="134"/>
      <c r="X54" s="135"/>
      <c r="Y54" s="136"/>
      <c r="Z54" s="132"/>
      <c r="AC54" s="440" t="s">
        <v>578</v>
      </c>
      <c r="AD54" s="137"/>
      <c r="AE54" s="138"/>
      <c r="AF54" s="137"/>
      <c r="AG54" s="139"/>
    </row>
    <row r="55" spans="1:33" hidden="1" outlineLevel="1" x14ac:dyDescent="0.25">
      <c r="A55" s="388" t="s">
        <v>676</v>
      </c>
      <c r="B55" s="616" t="str">
        <f>IF(Lang=Instructions!$B$40,'6.2'!V55,'6.2'!AC55)</f>
        <v>Catégorie 48</v>
      </c>
      <c r="C55" s="580"/>
      <c r="D55" s="580"/>
      <c r="E55" s="581">
        <f t="shared" si="0"/>
        <v>0</v>
      </c>
      <c r="F55" s="574"/>
      <c r="V55" s="73" t="s">
        <v>510</v>
      </c>
      <c r="W55" s="134"/>
      <c r="X55" s="135"/>
      <c r="Y55" s="136"/>
      <c r="Z55" s="132"/>
      <c r="AC55" s="440" t="s">
        <v>579</v>
      </c>
      <c r="AD55" s="137"/>
      <c r="AE55" s="138"/>
      <c r="AF55" s="137"/>
      <c r="AG55" s="139"/>
    </row>
    <row r="56" spans="1:33" hidden="1" outlineLevel="1" x14ac:dyDescent="0.25">
      <c r="A56" s="388" t="s">
        <v>677</v>
      </c>
      <c r="B56" s="616" t="str">
        <f>IF(Lang=Instructions!$B$40,'6.2'!V56,'6.2'!AC56)</f>
        <v>Catégorie 49</v>
      </c>
      <c r="C56" s="580"/>
      <c r="D56" s="580"/>
      <c r="E56" s="581">
        <f t="shared" si="0"/>
        <v>0</v>
      </c>
      <c r="F56" s="574"/>
      <c r="V56" s="73" t="s">
        <v>511</v>
      </c>
      <c r="W56" s="134"/>
      <c r="X56" s="135"/>
      <c r="Y56" s="136"/>
      <c r="Z56" s="132"/>
      <c r="AC56" s="440" t="s">
        <v>580</v>
      </c>
      <c r="AD56" s="137"/>
      <c r="AE56" s="138"/>
      <c r="AF56" s="137"/>
      <c r="AG56" s="139"/>
    </row>
    <row r="57" spans="1:33" hidden="1" outlineLevel="1" x14ac:dyDescent="0.25">
      <c r="A57" s="388" t="s">
        <v>678</v>
      </c>
      <c r="B57" s="616" t="str">
        <f>IF(Lang=Instructions!$B$40,'6.2'!V57,'6.2'!AC57)</f>
        <v>Catégorie 50</v>
      </c>
      <c r="C57" s="580"/>
      <c r="D57" s="580"/>
      <c r="E57" s="581">
        <f t="shared" si="0"/>
        <v>0</v>
      </c>
      <c r="F57" s="574"/>
      <c r="V57" s="73" t="s">
        <v>512</v>
      </c>
      <c r="W57" s="134"/>
      <c r="X57" s="135"/>
      <c r="Y57" s="136"/>
      <c r="Z57" s="132"/>
      <c r="AC57" s="440" t="s">
        <v>581</v>
      </c>
      <c r="AD57" s="137"/>
      <c r="AE57" s="138"/>
      <c r="AF57" s="137"/>
      <c r="AG57" s="139"/>
    </row>
    <row r="58" spans="1:33" hidden="1" outlineLevel="1" x14ac:dyDescent="0.25">
      <c r="A58" s="388" t="s">
        <v>679</v>
      </c>
      <c r="B58" s="616" t="str">
        <f>IF(Lang=Instructions!$B$40,'6.2'!V58,'6.2'!AC58)</f>
        <v>Catégorie 51</v>
      </c>
      <c r="C58" s="580"/>
      <c r="D58" s="580"/>
      <c r="E58" s="581">
        <f t="shared" si="0"/>
        <v>0</v>
      </c>
      <c r="F58" s="574"/>
      <c r="V58" s="73" t="s">
        <v>513</v>
      </c>
      <c r="W58" s="134"/>
      <c r="X58" s="135"/>
      <c r="Y58" s="136"/>
      <c r="Z58" s="132"/>
      <c r="AC58" s="440" t="s">
        <v>582</v>
      </c>
      <c r="AD58" s="137"/>
      <c r="AE58" s="138"/>
      <c r="AF58" s="137"/>
      <c r="AG58" s="139"/>
    </row>
    <row r="59" spans="1:33" hidden="1" outlineLevel="1" x14ac:dyDescent="0.25">
      <c r="A59" s="388" t="s">
        <v>680</v>
      </c>
      <c r="B59" s="616" t="str">
        <f>IF(Lang=Instructions!$B$40,'6.2'!V59,'6.2'!AC59)</f>
        <v>Catégorie 52</v>
      </c>
      <c r="C59" s="580"/>
      <c r="D59" s="580"/>
      <c r="E59" s="581">
        <f t="shared" si="0"/>
        <v>0</v>
      </c>
      <c r="F59" s="574"/>
      <c r="V59" s="73" t="s">
        <v>514</v>
      </c>
      <c r="W59" s="134"/>
      <c r="X59" s="135"/>
      <c r="Y59" s="136"/>
      <c r="Z59" s="132"/>
      <c r="AC59" s="440" t="s">
        <v>583</v>
      </c>
      <c r="AD59" s="137"/>
      <c r="AE59" s="138"/>
      <c r="AF59" s="137"/>
      <c r="AG59" s="139"/>
    </row>
    <row r="60" spans="1:33" hidden="1" outlineLevel="1" x14ac:dyDescent="0.25">
      <c r="A60" s="388" t="s">
        <v>681</v>
      </c>
      <c r="B60" s="616" t="str">
        <f>IF(Lang=Instructions!$B$40,'6.2'!V60,'6.2'!AC60)</f>
        <v>Catégorie 53</v>
      </c>
      <c r="C60" s="580"/>
      <c r="D60" s="580"/>
      <c r="E60" s="581">
        <f t="shared" si="0"/>
        <v>0</v>
      </c>
      <c r="F60" s="574"/>
      <c r="V60" s="73" t="s">
        <v>515</v>
      </c>
      <c r="W60" s="134"/>
      <c r="X60" s="135"/>
      <c r="Y60" s="136"/>
      <c r="Z60" s="132"/>
      <c r="AC60" s="440" t="s">
        <v>584</v>
      </c>
      <c r="AD60" s="137"/>
      <c r="AE60" s="138"/>
      <c r="AF60" s="137"/>
      <c r="AG60" s="139"/>
    </row>
    <row r="61" spans="1:33" hidden="1" outlineLevel="1" x14ac:dyDescent="0.25">
      <c r="A61" s="388" t="s">
        <v>682</v>
      </c>
      <c r="B61" s="616" t="str">
        <f>IF(Lang=Instructions!$B$40,'6.2'!V61,'6.2'!AC61)</f>
        <v>Catégorie 54</v>
      </c>
      <c r="C61" s="580"/>
      <c r="D61" s="580"/>
      <c r="E61" s="581">
        <f t="shared" si="0"/>
        <v>0</v>
      </c>
      <c r="F61" s="574"/>
      <c r="V61" s="73" t="s">
        <v>516</v>
      </c>
      <c r="W61" s="134"/>
      <c r="X61" s="135"/>
      <c r="Y61" s="136"/>
      <c r="Z61" s="132"/>
      <c r="AC61" s="440" t="s">
        <v>585</v>
      </c>
      <c r="AD61" s="137"/>
      <c r="AE61" s="138"/>
      <c r="AF61" s="137"/>
      <c r="AG61" s="139"/>
    </row>
    <row r="62" spans="1:33" hidden="1" outlineLevel="1" x14ac:dyDescent="0.25">
      <c r="A62" s="388" t="s">
        <v>683</v>
      </c>
      <c r="B62" s="616" t="str">
        <f>IF(Lang=Instructions!$B$40,'6.2'!V62,'6.2'!AC62)</f>
        <v>Catégorie 55</v>
      </c>
      <c r="C62" s="580"/>
      <c r="D62" s="580"/>
      <c r="E62" s="581">
        <f t="shared" si="0"/>
        <v>0</v>
      </c>
      <c r="F62" s="574"/>
      <c r="V62" s="73" t="s">
        <v>517</v>
      </c>
      <c r="W62" s="134"/>
      <c r="X62" s="135"/>
      <c r="Y62" s="136"/>
      <c r="Z62" s="132"/>
      <c r="AC62" s="440" t="s">
        <v>586</v>
      </c>
      <c r="AD62" s="137"/>
      <c r="AE62" s="138"/>
      <c r="AF62" s="137"/>
      <c r="AG62" s="139"/>
    </row>
    <row r="63" spans="1:33" hidden="1" outlineLevel="1" x14ac:dyDescent="0.25">
      <c r="A63" s="388" t="s">
        <v>684</v>
      </c>
      <c r="B63" s="616" t="str">
        <f>IF(Lang=Instructions!$B$40,'6.2'!V63,'6.2'!AC63)</f>
        <v>Catégorie 56</v>
      </c>
      <c r="C63" s="580"/>
      <c r="D63" s="580"/>
      <c r="E63" s="581">
        <f t="shared" si="0"/>
        <v>0</v>
      </c>
      <c r="F63" s="574"/>
      <c r="V63" s="73" t="s">
        <v>518</v>
      </c>
      <c r="W63" s="134"/>
      <c r="X63" s="135"/>
      <c r="Y63" s="136"/>
      <c r="Z63" s="132"/>
      <c r="AC63" s="440" t="s">
        <v>587</v>
      </c>
      <c r="AD63" s="137"/>
      <c r="AE63" s="138"/>
      <c r="AF63" s="137"/>
      <c r="AG63" s="139"/>
    </row>
    <row r="64" spans="1:33" hidden="1" outlineLevel="1" x14ac:dyDescent="0.25">
      <c r="A64" s="388" t="s">
        <v>685</v>
      </c>
      <c r="B64" s="616" t="str">
        <f>IF(Lang=Instructions!$B$40,'6.2'!V64,'6.2'!AC64)</f>
        <v>Catégorie 57</v>
      </c>
      <c r="C64" s="580"/>
      <c r="D64" s="580"/>
      <c r="E64" s="581">
        <f t="shared" si="0"/>
        <v>0</v>
      </c>
      <c r="F64" s="574"/>
      <c r="V64" s="73" t="s">
        <v>519</v>
      </c>
      <c r="W64" s="134"/>
      <c r="X64" s="135"/>
      <c r="Y64" s="136"/>
      <c r="Z64" s="132"/>
      <c r="AC64" s="440" t="s">
        <v>588</v>
      </c>
      <c r="AD64" s="137"/>
      <c r="AE64" s="138"/>
      <c r="AF64" s="137"/>
      <c r="AG64" s="139"/>
    </row>
    <row r="65" spans="1:33" hidden="1" outlineLevel="1" x14ac:dyDescent="0.25">
      <c r="A65" s="388" t="s">
        <v>686</v>
      </c>
      <c r="B65" s="616" t="str">
        <f>IF(Lang=Instructions!$B$40,'6.2'!V65,'6.2'!AC65)</f>
        <v>Catégorie 58</v>
      </c>
      <c r="C65" s="580"/>
      <c r="D65" s="580"/>
      <c r="E65" s="581">
        <f t="shared" si="0"/>
        <v>0</v>
      </c>
      <c r="F65" s="574"/>
      <c r="V65" s="73" t="s">
        <v>520</v>
      </c>
      <c r="W65" s="134"/>
      <c r="X65" s="135"/>
      <c r="Y65" s="136"/>
      <c r="Z65" s="132"/>
      <c r="AC65" s="440" t="s">
        <v>589</v>
      </c>
      <c r="AD65" s="137"/>
      <c r="AE65" s="138"/>
      <c r="AF65" s="137"/>
      <c r="AG65" s="139"/>
    </row>
    <row r="66" spans="1:33" hidden="1" outlineLevel="1" x14ac:dyDescent="0.25">
      <c r="A66" s="388" t="s">
        <v>687</v>
      </c>
      <c r="B66" s="616" t="str">
        <f>IF(Lang=Instructions!$B$40,'6.2'!V66,'6.2'!AC66)</f>
        <v>Catégorie 59</v>
      </c>
      <c r="C66" s="580"/>
      <c r="D66" s="580"/>
      <c r="E66" s="581">
        <f t="shared" si="0"/>
        <v>0</v>
      </c>
      <c r="F66" s="574"/>
      <c r="V66" s="73" t="s">
        <v>521</v>
      </c>
      <c r="W66" s="134"/>
      <c r="X66" s="135"/>
      <c r="Y66" s="136"/>
      <c r="Z66" s="132"/>
      <c r="AC66" s="440" t="s">
        <v>590</v>
      </c>
      <c r="AD66" s="137"/>
      <c r="AE66" s="138"/>
      <c r="AF66" s="137"/>
      <c r="AG66" s="139"/>
    </row>
    <row r="67" spans="1:33" hidden="1" outlineLevel="1" x14ac:dyDescent="0.25">
      <c r="A67" s="388" t="s">
        <v>688</v>
      </c>
      <c r="B67" s="616" t="str">
        <f>IF(Lang=Instructions!$B$40,'6.2'!V67,'6.2'!AC67)</f>
        <v>Catégorie 60</v>
      </c>
      <c r="C67" s="580"/>
      <c r="D67" s="580"/>
      <c r="E67" s="581">
        <f t="shared" si="0"/>
        <v>0</v>
      </c>
      <c r="F67" s="574"/>
      <c r="V67" s="73" t="s">
        <v>522</v>
      </c>
      <c r="W67" s="134"/>
      <c r="X67" s="135"/>
      <c r="Y67" s="136"/>
      <c r="Z67" s="132"/>
      <c r="AC67" s="440" t="s">
        <v>591</v>
      </c>
      <c r="AD67" s="137"/>
      <c r="AE67" s="138"/>
      <c r="AF67" s="137"/>
      <c r="AG67" s="139"/>
    </row>
    <row r="68" spans="1:33" hidden="1" outlineLevel="1" x14ac:dyDescent="0.25">
      <c r="A68" s="388" t="s">
        <v>689</v>
      </c>
      <c r="B68" s="616" t="str">
        <f>IF(Lang=Instructions!$B$40,'6.2'!V68,'6.2'!AC68)</f>
        <v>Catégorie 61</v>
      </c>
      <c r="C68" s="580"/>
      <c r="D68" s="580"/>
      <c r="E68" s="581">
        <f t="shared" si="0"/>
        <v>0</v>
      </c>
      <c r="F68" s="574"/>
      <c r="V68" s="73" t="s">
        <v>523</v>
      </c>
      <c r="W68" s="134"/>
      <c r="X68" s="135"/>
      <c r="Y68" s="136"/>
      <c r="Z68" s="132"/>
      <c r="AC68" s="440" t="s">
        <v>592</v>
      </c>
      <c r="AD68" s="137"/>
      <c r="AE68" s="138"/>
      <c r="AF68" s="137"/>
      <c r="AG68" s="139"/>
    </row>
    <row r="69" spans="1:33" hidden="1" outlineLevel="1" x14ac:dyDescent="0.25">
      <c r="A69" s="388" t="s">
        <v>690</v>
      </c>
      <c r="B69" s="616" t="str">
        <f>IF(Lang=Instructions!$B$40,'6.2'!V69,'6.2'!AC69)</f>
        <v>Catégorie 62</v>
      </c>
      <c r="C69" s="580"/>
      <c r="D69" s="580"/>
      <c r="E69" s="581">
        <f t="shared" si="0"/>
        <v>0</v>
      </c>
      <c r="F69" s="574"/>
      <c r="V69" s="73" t="s">
        <v>524</v>
      </c>
      <c r="W69" s="134"/>
      <c r="X69" s="135"/>
      <c r="Y69" s="136"/>
      <c r="Z69" s="132"/>
      <c r="AC69" s="440" t="s">
        <v>593</v>
      </c>
      <c r="AD69" s="137"/>
      <c r="AE69" s="138"/>
      <c r="AF69" s="137"/>
      <c r="AG69" s="139"/>
    </row>
    <row r="70" spans="1:33" hidden="1" outlineLevel="1" x14ac:dyDescent="0.25">
      <c r="A70" s="388" t="s">
        <v>691</v>
      </c>
      <c r="B70" s="616" t="str">
        <f>IF(Lang=Instructions!$B$40,'6.2'!V70,'6.2'!AC70)</f>
        <v>Catégorie 63</v>
      </c>
      <c r="C70" s="580"/>
      <c r="D70" s="580"/>
      <c r="E70" s="581">
        <f t="shared" si="0"/>
        <v>0</v>
      </c>
      <c r="F70" s="574"/>
      <c r="V70" s="73" t="s">
        <v>525</v>
      </c>
      <c r="W70" s="134"/>
      <c r="X70" s="135"/>
      <c r="Y70" s="136"/>
      <c r="Z70" s="132"/>
      <c r="AC70" s="440" t="s">
        <v>594</v>
      </c>
      <c r="AD70" s="137"/>
      <c r="AE70" s="138"/>
      <c r="AF70" s="137"/>
      <c r="AG70" s="139"/>
    </row>
    <row r="71" spans="1:33" hidden="1" outlineLevel="1" x14ac:dyDescent="0.25">
      <c r="A71" s="388" t="s">
        <v>692</v>
      </c>
      <c r="B71" s="616" t="str">
        <f>IF(Lang=Instructions!$B$40,'6.2'!V71,'6.2'!AC71)</f>
        <v>Catégorie 64</v>
      </c>
      <c r="C71" s="580"/>
      <c r="D71" s="580"/>
      <c r="E71" s="581">
        <f t="shared" si="0"/>
        <v>0</v>
      </c>
      <c r="F71" s="574"/>
      <c r="V71" s="73" t="s">
        <v>526</v>
      </c>
      <c r="W71" s="134"/>
      <c r="X71" s="135"/>
      <c r="Y71" s="136"/>
      <c r="Z71" s="132"/>
      <c r="AC71" s="440" t="s">
        <v>595</v>
      </c>
      <c r="AD71" s="137"/>
      <c r="AE71" s="138"/>
      <c r="AF71" s="137"/>
      <c r="AG71" s="139"/>
    </row>
    <row r="72" spans="1:33" hidden="1" outlineLevel="1" x14ac:dyDescent="0.25">
      <c r="A72" s="388" t="s">
        <v>693</v>
      </c>
      <c r="B72" s="616" t="str">
        <f>IF(Lang=Instructions!$B$40,'6.2'!V72,'6.2'!AC72)</f>
        <v>Catégorie 65</v>
      </c>
      <c r="C72" s="580"/>
      <c r="D72" s="580"/>
      <c r="E72" s="581">
        <f t="shared" si="0"/>
        <v>0</v>
      </c>
      <c r="F72" s="574"/>
      <c r="V72" s="73" t="s">
        <v>527</v>
      </c>
      <c r="W72" s="134"/>
      <c r="X72" s="135"/>
      <c r="Y72" s="136"/>
      <c r="Z72" s="132"/>
      <c r="AC72" s="440" t="s">
        <v>596</v>
      </c>
      <c r="AD72" s="137"/>
      <c r="AE72" s="138"/>
      <c r="AF72" s="137"/>
      <c r="AG72" s="139"/>
    </row>
    <row r="73" spans="1:33" hidden="1" outlineLevel="1" x14ac:dyDescent="0.25">
      <c r="A73" s="388" t="s">
        <v>694</v>
      </c>
      <c r="B73" s="616" t="str">
        <f>IF(Lang=Instructions!$B$40,'6.2'!V73,'6.2'!AC73)</f>
        <v>Catégorie 66</v>
      </c>
      <c r="C73" s="580"/>
      <c r="D73" s="580"/>
      <c r="E73" s="581">
        <f t="shared" si="0"/>
        <v>0</v>
      </c>
      <c r="F73" s="574"/>
      <c r="V73" s="73" t="s">
        <v>528</v>
      </c>
      <c r="W73" s="134"/>
      <c r="X73" s="135"/>
      <c r="Y73" s="136"/>
      <c r="Z73" s="132"/>
      <c r="AC73" s="440" t="s">
        <v>597</v>
      </c>
      <c r="AD73" s="137"/>
      <c r="AE73" s="138"/>
      <c r="AF73" s="137"/>
      <c r="AG73" s="139"/>
    </row>
    <row r="74" spans="1:33" hidden="1" outlineLevel="1" x14ac:dyDescent="0.25">
      <c r="A74" s="388" t="s">
        <v>695</v>
      </c>
      <c r="B74" s="616" t="str">
        <f>IF(Lang=Instructions!$B$40,'6.2'!V74,'6.2'!AC74)</f>
        <v>Catégorie 67</v>
      </c>
      <c r="C74" s="580"/>
      <c r="D74" s="580"/>
      <c r="E74" s="581">
        <f t="shared" si="0"/>
        <v>0</v>
      </c>
      <c r="F74" s="574"/>
      <c r="V74" s="73" t="s">
        <v>529</v>
      </c>
      <c r="W74" s="134"/>
      <c r="X74" s="135"/>
      <c r="Y74" s="136"/>
      <c r="Z74" s="132"/>
      <c r="AC74" s="440" t="s">
        <v>598</v>
      </c>
      <c r="AD74" s="137"/>
      <c r="AE74" s="138"/>
      <c r="AF74" s="137"/>
      <c r="AG74" s="139"/>
    </row>
    <row r="75" spans="1:33" hidden="1" outlineLevel="1" x14ac:dyDescent="0.25">
      <c r="A75" s="388" t="s">
        <v>696</v>
      </c>
      <c r="B75" s="616" t="str">
        <f>IF(Lang=Instructions!$B$40,'6.2'!V75,'6.2'!AC75)</f>
        <v>Catégorie 68</v>
      </c>
      <c r="C75" s="580"/>
      <c r="D75" s="580"/>
      <c r="E75" s="581">
        <f t="shared" si="0"/>
        <v>0</v>
      </c>
      <c r="F75" s="574"/>
      <c r="V75" s="73" t="s">
        <v>530</v>
      </c>
      <c r="W75" s="134"/>
      <c r="X75" s="135"/>
      <c r="Y75" s="136"/>
      <c r="Z75" s="132"/>
      <c r="AC75" s="440" t="s">
        <v>599</v>
      </c>
      <c r="AD75" s="137"/>
      <c r="AE75" s="138"/>
      <c r="AF75" s="137"/>
      <c r="AG75" s="139"/>
    </row>
    <row r="76" spans="1:33" hidden="1" outlineLevel="1" x14ac:dyDescent="0.25">
      <c r="A76" s="388" t="s">
        <v>697</v>
      </c>
      <c r="B76" s="616" t="str">
        <f>IF(Lang=Instructions!$B$40,'6.2'!V76,'6.2'!AC76)</f>
        <v>Catégorie 69</v>
      </c>
      <c r="C76" s="580"/>
      <c r="D76" s="580"/>
      <c r="E76" s="581">
        <f t="shared" si="0"/>
        <v>0</v>
      </c>
      <c r="F76" s="574"/>
      <c r="V76" s="73" t="s">
        <v>531</v>
      </c>
      <c r="W76" s="134"/>
      <c r="X76" s="135"/>
      <c r="Y76" s="136"/>
      <c r="Z76" s="132"/>
      <c r="AC76" s="440" t="s">
        <v>600</v>
      </c>
      <c r="AD76" s="137"/>
      <c r="AE76" s="138"/>
      <c r="AF76" s="137"/>
      <c r="AG76" s="139"/>
    </row>
    <row r="77" spans="1:33" hidden="1" outlineLevel="1" x14ac:dyDescent="0.25">
      <c r="A77" s="388" t="s">
        <v>698</v>
      </c>
      <c r="B77" s="616" t="str">
        <f>IF(Lang=Instructions!$B$40,'6.2'!V77,'6.2'!AC77)</f>
        <v>Catégorie 70</v>
      </c>
      <c r="C77" s="580"/>
      <c r="D77" s="580"/>
      <c r="E77" s="581">
        <f t="shared" si="0"/>
        <v>0</v>
      </c>
      <c r="F77" s="574"/>
      <c r="V77" s="73" t="s">
        <v>532</v>
      </c>
      <c r="W77" s="134"/>
      <c r="X77" s="135"/>
      <c r="Y77" s="136"/>
      <c r="Z77" s="132"/>
      <c r="AC77" s="440" t="s">
        <v>601</v>
      </c>
      <c r="AD77" s="137"/>
      <c r="AE77" s="138"/>
      <c r="AF77" s="137"/>
      <c r="AG77" s="139"/>
    </row>
    <row r="78" spans="1:33" hidden="1" outlineLevel="1" x14ac:dyDescent="0.25">
      <c r="A78" s="388" t="s">
        <v>700</v>
      </c>
      <c r="B78" s="616" t="str">
        <f>IF(Lang=Instructions!$B$40,'6.2'!V78,'6.2'!AC78)</f>
        <v>Catégorie 71</v>
      </c>
      <c r="C78" s="580"/>
      <c r="D78" s="580"/>
      <c r="E78" s="581">
        <f t="shared" si="0"/>
        <v>0</v>
      </c>
      <c r="F78" s="574"/>
      <c r="V78" s="73" t="s">
        <v>533</v>
      </c>
      <c r="W78" s="134"/>
      <c r="X78" s="135"/>
      <c r="Y78" s="136"/>
      <c r="Z78" s="132"/>
      <c r="AC78" s="440" t="s">
        <v>602</v>
      </c>
      <c r="AD78" s="137"/>
      <c r="AE78" s="138"/>
      <c r="AF78" s="137"/>
      <c r="AG78" s="139"/>
    </row>
    <row r="79" spans="1:33" hidden="1" outlineLevel="1" x14ac:dyDescent="0.25">
      <c r="A79" s="388" t="s">
        <v>701</v>
      </c>
      <c r="B79" s="616" t="str">
        <f>IF(Lang=Instructions!$B$40,'6.2'!V79,'6.2'!AC79)</f>
        <v>Catégorie 72</v>
      </c>
      <c r="C79" s="580"/>
      <c r="D79" s="580"/>
      <c r="E79" s="581">
        <f t="shared" si="0"/>
        <v>0</v>
      </c>
      <c r="F79" s="574"/>
      <c r="V79" s="73" t="s">
        <v>534</v>
      </c>
      <c r="W79" s="134"/>
      <c r="X79" s="135"/>
      <c r="Y79" s="136"/>
      <c r="Z79" s="132"/>
      <c r="AC79" s="440" t="s">
        <v>603</v>
      </c>
      <c r="AD79" s="137"/>
      <c r="AE79" s="138"/>
      <c r="AF79" s="137"/>
      <c r="AG79" s="139"/>
    </row>
    <row r="80" spans="1:33" hidden="1" outlineLevel="1" x14ac:dyDescent="0.25">
      <c r="A80" s="388" t="s">
        <v>702</v>
      </c>
      <c r="B80" s="616" t="str">
        <f>IF(Lang=Instructions!$B$40,'6.2'!V80,'6.2'!AC80)</f>
        <v>Catégorie 73</v>
      </c>
      <c r="C80" s="580"/>
      <c r="D80" s="580"/>
      <c r="E80" s="581">
        <f t="shared" si="0"/>
        <v>0</v>
      </c>
      <c r="F80" s="574"/>
      <c r="V80" s="73" t="s">
        <v>535</v>
      </c>
      <c r="W80" s="134"/>
      <c r="X80" s="135"/>
      <c r="Y80" s="136"/>
      <c r="Z80" s="132"/>
      <c r="AC80" s="440" t="s">
        <v>604</v>
      </c>
      <c r="AD80" s="137"/>
      <c r="AE80" s="138"/>
      <c r="AF80" s="137"/>
      <c r="AG80" s="139"/>
    </row>
    <row r="81" spans="1:33" hidden="1" outlineLevel="1" x14ac:dyDescent="0.25">
      <c r="A81" s="388" t="s">
        <v>703</v>
      </c>
      <c r="B81" s="616" t="str">
        <f>IF(Lang=Instructions!$B$40,'6.2'!V81,'6.2'!AC81)</f>
        <v>Catégorie 74</v>
      </c>
      <c r="C81" s="580"/>
      <c r="D81" s="580"/>
      <c r="E81" s="581">
        <f t="shared" si="0"/>
        <v>0</v>
      </c>
      <c r="F81" s="574"/>
      <c r="V81" s="73" t="s">
        <v>536</v>
      </c>
      <c r="W81" s="134"/>
      <c r="X81" s="135"/>
      <c r="Y81" s="136"/>
      <c r="Z81" s="132"/>
      <c r="AC81" s="440" t="s">
        <v>605</v>
      </c>
      <c r="AD81" s="137"/>
      <c r="AE81" s="138"/>
      <c r="AF81" s="137"/>
      <c r="AG81" s="139"/>
    </row>
    <row r="82" spans="1:33" hidden="1" outlineLevel="1" x14ac:dyDescent="0.25">
      <c r="A82" s="388" t="s">
        <v>704</v>
      </c>
      <c r="B82" s="616" t="str">
        <f>IF(Lang=Instructions!$B$40,'6.2'!V82,'6.2'!AC82)</f>
        <v>Catégorie 75</v>
      </c>
      <c r="C82" s="580"/>
      <c r="D82" s="580"/>
      <c r="E82" s="581">
        <f t="shared" si="0"/>
        <v>0</v>
      </c>
      <c r="F82" s="574"/>
      <c r="V82" s="73" t="s">
        <v>537</v>
      </c>
      <c r="W82" s="134"/>
      <c r="X82" s="135"/>
      <c r="Y82" s="136"/>
      <c r="Z82" s="132"/>
      <c r="AC82" s="440" t="s">
        <v>606</v>
      </c>
      <c r="AD82" s="137"/>
      <c r="AE82" s="138"/>
      <c r="AF82" s="137"/>
      <c r="AG82" s="139"/>
    </row>
    <row r="83" spans="1:33" hidden="1" outlineLevel="1" x14ac:dyDescent="0.25">
      <c r="A83" s="388" t="s">
        <v>705</v>
      </c>
      <c r="B83" s="616" t="str">
        <f>IF(Lang=Instructions!$B$40,'6.2'!V83,'6.2'!AC83)</f>
        <v>Catégorie 76</v>
      </c>
      <c r="C83" s="580"/>
      <c r="D83" s="580"/>
      <c r="E83" s="581">
        <f t="shared" si="0"/>
        <v>0</v>
      </c>
      <c r="F83" s="574"/>
      <c r="V83" s="73" t="s">
        <v>538</v>
      </c>
      <c r="W83" s="134"/>
      <c r="X83" s="135"/>
      <c r="Y83" s="136"/>
      <c r="Z83" s="132"/>
      <c r="AC83" s="440" t="s">
        <v>607</v>
      </c>
      <c r="AD83" s="137"/>
      <c r="AE83" s="138"/>
      <c r="AF83" s="137"/>
      <c r="AG83" s="139"/>
    </row>
    <row r="84" spans="1:33" hidden="1" outlineLevel="1" x14ac:dyDescent="0.25">
      <c r="A84" s="388" t="s">
        <v>706</v>
      </c>
      <c r="B84" s="616" t="str">
        <f>IF(Lang=Instructions!$B$40,'6.2'!V84,'6.2'!AC84)</f>
        <v>Catégorie 77</v>
      </c>
      <c r="C84" s="580"/>
      <c r="D84" s="580"/>
      <c r="E84" s="581">
        <f t="shared" si="0"/>
        <v>0</v>
      </c>
      <c r="F84" s="574"/>
      <c r="V84" s="73" t="s">
        <v>539</v>
      </c>
      <c r="W84" s="134"/>
      <c r="X84" s="135"/>
      <c r="Y84" s="136"/>
      <c r="Z84" s="132"/>
      <c r="AC84" s="440" t="s">
        <v>608</v>
      </c>
      <c r="AD84" s="137"/>
      <c r="AE84" s="138"/>
      <c r="AF84" s="137"/>
      <c r="AG84" s="139"/>
    </row>
    <row r="85" spans="1:33" hidden="1" outlineLevel="1" x14ac:dyDescent="0.25">
      <c r="A85" s="388" t="s">
        <v>707</v>
      </c>
      <c r="B85" s="616" t="str">
        <f>IF(Lang=Instructions!$B$40,'6.2'!V85,'6.2'!AC85)</f>
        <v>Catégorie 78</v>
      </c>
      <c r="C85" s="580"/>
      <c r="D85" s="580"/>
      <c r="E85" s="581">
        <f t="shared" si="0"/>
        <v>0</v>
      </c>
      <c r="F85" s="574"/>
      <c r="V85" s="73" t="s">
        <v>540</v>
      </c>
      <c r="W85" s="134"/>
      <c r="X85" s="135"/>
      <c r="Y85" s="136"/>
      <c r="Z85" s="132"/>
      <c r="AC85" s="440" t="s">
        <v>609</v>
      </c>
      <c r="AD85" s="137"/>
      <c r="AE85" s="138"/>
      <c r="AF85" s="137"/>
      <c r="AG85" s="139"/>
    </row>
    <row r="86" spans="1:33" hidden="1" outlineLevel="1" x14ac:dyDescent="0.25">
      <c r="A86" s="388" t="s">
        <v>708</v>
      </c>
      <c r="B86" s="616" t="str">
        <f>IF(Lang=Instructions!$B$40,'6.2'!V86,'6.2'!AC86)</f>
        <v>Catégorie 79</v>
      </c>
      <c r="C86" s="580"/>
      <c r="D86" s="580"/>
      <c r="E86" s="581">
        <f t="shared" si="0"/>
        <v>0</v>
      </c>
      <c r="F86" s="574"/>
      <c r="V86" s="73" t="s">
        <v>541</v>
      </c>
      <c r="W86" s="134"/>
      <c r="X86" s="135"/>
      <c r="Y86" s="136"/>
      <c r="Z86" s="132"/>
      <c r="AC86" s="440" t="s">
        <v>610</v>
      </c>
      <c r="AD86" s="137"/>
      <c r="AE86" s="138"/>
      <c r="AF86" s="137"/>
      <c r="AG86" s="139"/>
    </row>
    <row r="87" spans="1:33" hidden="1" outlineLevel="1" x14ac:dyDescent="0.25">
      <c r="A87" s="388" t="s">
        <v>709</v>
      </c>
      <c r="B87" s="616" t="str">
        <f>IF(Lang=Instructions!$B$40,'6.2'!V87,'6.2'!AC87)</f>
        <v>Catégorie 80</v>
      </c>
      <c r="C87" s="580"/>
      <c r="D87" s="580"/>
      <c r="E87" s="581">
        <f t="shared" si="0"/>
        <v>0</v>
      </c>
      <c r="F87" s="574"/>
      <c r="V87" s="73" t="s">
        <v>542</v>
      </c>
      <c r="W87" s="134"/>
      <c r="X87" s="135"/>
      <c r="Y87" s="136"/>
      <c r="Z87" s="132"/>
      <c r="AC87" s="440" t="s">
        <v>611</v>
      </c>
      <c r="AD87" s="137"/>
      <c r="AE87" s="138"/>
      <c r="AF87" s="137"/>
      <c r="AG87" s="139"/>
    </row>
    <row r="88" spans="1:33" hidden="1" outlineLevel="1" x14ac:dyDescent="0.25">
      <c r="A88" s="388" t="s">
        <v>710</v>
      </c>
      <c r="B88" s="616" t="str">
        <f>IF(Lang=Instructions!$B$40,'6.2'!V88,'6.2'!AC88)</f>
        <v>Catégorie 81</v>
      </c>
      <c r="C88" s="580"/>
      <c r="D88" s="580"/>
      <c r="E88" s="581">
        <f t="shared" si="0"/>
        <v>0</v>
      </c>
      <c r="F88" s="574"/>
      <c r="V88" s="73" t="s">
        <v>543</v>
      </c>
      <c r="W88" s="134"/>
      <c r="X88" s="135"/>
      <c r="Y88" s="136"/>
      <c r="Z88" s="132"/>
      <c r="AC88" s="440" t="s">
        <v>612</v>
      </c>
      <c r="AD88" s="137"/>
      <c r="AE88" s="138"/>
      <c r="AF88" s="137"/>
      <c r="AG88" s="139"/>
    </row>
    <row r="89" spans="1:33" hidden="1" outlineLevel="1" x14ac:dyDescent="0.25">
      <c r="A89" s="388" t="s">
        <v>711</v>
      </c>
      <c r="B89" s="616" t="str">
        <f>IF(Lang=Instructions!$B$40,'6.2'!V89,'6.2'!AC89)</f>
        <v>Catégorie 82</v>
      </c>
      <c r="C89" s="580"/>
      <c r="D89" s="580"/>
      <c r="E89" s="581">
        <f t="shared" si="0"/>
        <v>0</v>
      </c>
      <c r="F89" s="574"/>
      <c r="V89" s="73" t="s">
        <v>544</v>
      </c>
      <c r="W89" s="134"/>
      <c r="X89" s="135"/>
      <c r="Y89" s="136"/>
      <c r="Z89" s="132"/>
      <c r="AC89" s="440" t="s">
        <v>613</v>
      </c>
      <c r="AD89" s="137"/>
      <c r="AE89" s="138"/>
      <c r="AF89" s="137"/>
      <c r="AG89" s="139"/>
    </row>
    <row r="90" spans="1:33" hidden="1" outlineLevel="1" x14ac:dyDescent="0.25">
      <c r="A90" s="388" t="s">
        <v>712</v>
      </c>
      <c r="B90" s="616" t="str">
        <f>IF(Lang=Instructions!$B$40,'6.2'!V90,'6.2'!AC90)</f>
        <v>Catégorie 83</v>
      </c>
      <c r="C90" s="580"/>
      <c r="D90" s="580"/>
      <c r="E90" s="581">
        <f t="shared" si="0"/>
        <v>0</v>
      </c>
      <c r="F90" s="574"/>
      <c r="V90" s="73" t="s">
        <v>545</v>
      </c>
      <c r="W90" s="134"/>
      <c r="X90" s="135"/>
      <c r="Y90" s="136"/>
      <c r="Z90" s="132"/>
      <c r="AC90" s="440" t="s">
        <v>614</v>
      </c>
      <c r="AD90" s="137"/>
      <c r="AE90" s="138"/>
      <c r="AF90" s="137"/>
      <c r="AG90" s="139"/>
    </row>
    <row r="91" spans="1:33" hidden="1" outlineLevel="1" x14ac:dyDescent="0.25">
      <c r="A91" s="388" t="s">
        <v>713</v>
      </c>
      <c r="B91" s="616" t="str">
        <f>IF(Lang=Instructions!$B$40,'6.2'!V91,'6.2'!AC91)</f>
        <v>Catégorie 84</v>
      </c>
      <c r="C91" s="580"/>
      <c r="D91" s="580"/>
      <c r="E91" s="581">
        <f t="shared" si="0"/>
        <v>0</v>
      </c>
      <c r="F91" s="574"/>
      <c r="V91" s="73" t="s">
        <v>546</v>
      </c>
      <c r="W91" s="134"/>
      <c r="X91" s="135"/>
      <c r="Y91" s="136"/>
      <c r="Z91" s="132"/>
      <c r="AC91" s="440" t="s">
        <v>615</v>
      </c>
      <c r="AD91" s="137"/>
      <c r="AE91" s="138"/>
      <c r="AF91" s="137"/>
      <c r="AG91" s="139"/>
    </row>
    <row r="92" spans="1:33" hidden="1" outlineLevel="1" x14ac:dyDescent="0.25">
      <c r="A92" s="388" t="s">
        <v>714</v>
      </c>
      <c r="B92" s="616" t="str">
        <f>IF(Lang=Instructions!$B$40,'6.2'!V92,'6.2'!AC92)</f>
        <v>Catégorie 85</v>
      </c>
      <c r="C92" s="580"/>
      <c r="D92" s="580"/>
      <c r="E92" s="581">
        <f t="shared" si="0"/>
        <v>0</v>
      </c>
      <c r="F92" s="574"/>
      <c r="V92" s="73" t="s">
        <v>547</v>
      </c>
      <c r="W92" s="134"/>
      <c r="X92" s="135"/>
      <c r="Y92" s="136"/>
      <c r="Z92" s="132"/>
      <c r="AC92" s="440" t="s">
        <v>616</v>
      </c>
      <c r="AD92" s="137"/>
      <c r="AE92" s="138"/>
      <c r="AF92" s="137"/>
      <c r="AG92" s="139"/>
    </row>
    <row r="93" spans="1:33" hidden="1" outlineLevel="1" x14ac:dyDescent="0.25">
      <c r="A93" s="388" t="s">
        <v>715</v>
      </c>
      <c r="B93" s="616" t="str">
        <f>IF(Lang=Instructions!$B$40,'6.2'!V93,'6.2'!AC93)</f>
        <v>Catégorie 86</v>
      </c>
      <c r="C93" s="580"/>
      <c r="D93" s="580"/>
      <c r="E93" s="581">
        <f t="shared" si="0"/>
        <v>0</v>
      </c>
      <c r="F93" s="574"/>
      <c r="V93" s="73" t="s">
        <v>548</v>
      </c>
      <c r="W93" s="134"/>
      <c r="X93" s="135"/>
      <c r="Y93" s="136"/>
      <c r="Z93" s="132"/>
      <c r="AC93" s="440" t="s">
        <v>617</v>
      </c>
      <c r="AD93" s="137"/>
      <c r="AE93" s="138"/>
      <c r="AF93" s="137"/>
      <c r="AG93" s="139"/>
    </row>
    <row r="94" spans="1:33" hidden="1" outlineLevel="1" x14ac:dyDescent="0.25">
      <c r="A94" s="388" t="s">
        <v>716</v>
      </c>
      <c r="B94" s="616" t="str">
        <f>IF(Lang=Instructions!$B$40,'6.2'!V94,'6.2'!AC94)</f>
        <v>Catégorie 87</v>
      </c>
      <c r="C94" s="580"/>
      <c r="D94" s="580"/>
      <c r="E94" s="581">
        <f t="shared" si="0"/>
        <v>0</v>
      </c>
      <c r="F94" s="574"/>
      <c r="V94" s="73" t="s">
        <v>549</v>
      </c>
      <c r="W94" s="134"/>
      <c r="X94" s="135"/>
      <c r="Y94" s="136"/>
      <c r="Z94" s="132"/>
      <c r="AC94" s="440" t="s">
        <v>618</v>
      </c>
      <c r="AD94" s="137"/>
      <c r="AE94" s="138"/>
      <c r="AF94" s="137"/>
      <c r="AG94" s="139"/>
    </row>
    <row r="95" spans="1:33" hidden="1" outlineLevel="1" x14ac:dyDescent="0.25">
      <c r="A95" s="388" t="s">
        <v>717</v>
      </c>
      <c r="B95" s="616" t="str">
        <f>IF(Lang=Instructions!$B$40,'6.2'!V95,'6.2'!AC95)</f>
        <v>Catégorie 88</v>
      </c>
      <c r="C95" s="580"/>
      <c r="D95" s="580"/>
      <c r="E95" s="581">
        <f t="shared" si="0"/>
        <v>0</v>
      </c>
      <c r="F95" s="574"/>
      <c r="V95" s="73" t="s">
        <v>550</v>
      </c>
      <c r="W95" s="134"/>
      <c r="X95" s="135"/>
      <c r="Y95" s="136"/>
      <c r="Z95" s="132"/>
      <c r="AC95" s="440" t="s">
        <v>619</v>
      </c>
      <c r="AD95" s="137"/>
      <c r="AE95" s="138"/>
      <c r="AF95" s="137"/>
      <c r="AG95" s="139"/>
    </row>
    <row r="96" spans="1:33" hidden="1" outlineLevel="1" x14ac:dyDescent="0.25">
      <c r="A96" s="388" t="s">
        <v>718</v>
      </c>
      <c r="B96" s="616" t="str">
        <f>IF(Lang=Instructions!$B$40,'6.2'!V96,'6.2'!AC96)</f>
        <v>Catégorie 89</v>
      </c>
      <c r="C96" s="580"/>
      <c r="D96" s="580"/>
      <c r="E96" s="581">
        <f t="shared" si="0"/>
        <v>0</v>
      </c>
      <c r="F96" s="574"/>
      <c r="V96" s="73" t="s">
        <v>551</v>
      </c>
      <c r="W96" s="134"/>
      <c r="X96" s="135"/>
      <c r="Y96" s="136"/>
      <c r="Z96" s="132"/>
      <c r="AC96" s="440" t="s">
        <v>620</v>
      </c>
      <c r="AD96" s="137"/>
      <c r="AE96" s="138"/>
      <c r="AF96" s="137"/>
      <c r="AG96" s="139"/>
    </row>
    <row r="97" spans="1:33" hidden="1" outlineLevel="1" x14ac:dyDescent="0.25">
      <c r="A97" s="388" t="s">
        <v>719</v>
      </c>
      <c r="B97" s="616" t="str">
        <f>IF(Lang=Instructions!$B$40,'6.2'!V97,'6.2'!AC97)</f>
        <v>Catégorie 90</v>
      </c>
      <c r="C97" s="580"/>
      <c r="D97" s="580"/>
      <c r="E97" s="581">
        <f t="shared" si="0"/>
        <v>0</v>
      </c>
      <c r="F97" s="574"/>
      <c r="V97" s="73" t="s">
        <v>552</v>
      </c>
      <c r="W97" s="134"/>
      <c r="X97" s="135"/>
      <c r="Y97" s="136"/>
      <c r="Z97" s="132"/>
      <c r="AC97" s="440" t="s">
        <v>621</v>
      </c>
      <c r="AD97" s="137"/>
      <c r="AE97" s="138"/>
      <c r="AF97" s="137"/>
      <c r="AG97" s="139"/>
    </row>
    <row r="98" spans="1:33" hidden="1" outlineLevel="1" x14ac:dyDescent="0.25">
      <c r="A98" s="388" t="s">
        <v>720</v>
      </c>
      <c r="B98" s="616" t="str">
        <f>IF(Lang=Instructions!$B$40,'6.2'!V98,'6.2'!AC98)</f>
        <v>Catégorie 91</v>
      </c>
      <c r="C98" s="580"/>
      <c r="D98" s="580"/>
      <c r="E98" s="581">
        <f t="shared" si="0"/>
        <v>0</v>
      </c>
      <c r="F98" s="574"/>
      <c r="V98" s="73" t="s">
        <v>553</v>
      </c>
      <c r="W98" s="134"/>
      <c r="X98" s="135"/>
      <c r="Y98" s="136"/>
      <c r="Z98" s="132"/>
      <c r="AC98" s="440" t="s">
        <v>622</v>
      </c>
      <c r="AD98" s="137"/>
      <c r="AE98" s="138"/>
      <c r="AF98" s="137"/>
      <c r="AG98" s="139"/>
    </row>
    <row r="99" spans="1:33" hidden="1" outlineLevel="1" x14ac:dyDescent="0.25">
      <c r="A99" s="388" t="s">
        <v>721</v>
      </c>
      <c r="B99" s="616" t="str">
        <f>IF(Lang=Instructions!$B$40,'6.2'!V99,'6.2'!AC99)</f>
        <v>Catégorie 92</v>
      </c>
      <c r="C99" s="580"/>
      <c r="D99" s="580"/>
      <c r="E99" s="581">
        <f t="shared" si="0"/>
        <v>0</v>
      </c>
      <c r="F99" s="574"/>
      <c r="V99" s="73" t="s">
        <v>554</v>
      </c>
      <c r="W99" s="134"/>
      <c r="X99" s="135"/>
      <c r="Y99" s="136"/>
      <c r="Z99" s="132"/>
      <c r="AC99" s="440" t="s">
        <v>623</v>
      </c>
      <c r="AD99" s="137"/>
      <c r="AE99" s="138"/>
      <c r="AF99" s="137"/>
      <c r="AG99" s="139"/>
    </row>
    <row r="100" spans="1:33" hidden="1" outlineLevel="1" x14ac:dyDescent="0.25">
      <c r="A100" s="388" t="s">
        <v>722</v>
      </c>
      <c r="B100" s="616" t="str">
        <f>IF(Lang=Instructions!$B$40,'6.2'!V100,'6.2'!AC100)</f>
        <v>Catégorie 93</v>
      </c>
      <c r="C100" s="580"/>
      <c r="D100" s="580"/>
      <c r="E100" s="581">
        <f t="shared" si="0"/>
        <v>0</v>
      </c>
      <c r="F100" s="574"/>
      <c r="V100" s="73" t="s">
        <v>555</v>
      </c>
      <c r="W100" s="134"/>
      <c r="X100" s="135"/>
      <c r="Y100" s="136"/>
      <c r="Z100" s="132"/>
      <c r="AC100" s="440" t="s">
        <v>624</v>
      </c>
      <c r="AD100" s="137"/>
      <c r="AE100" s="138"/>
      <c r="AF100" s="137"/>
      <c r="AG100" s="139"/>
    </row>
    <row r="101" spans="1:33" hidden="1" outlineLevel="1" x14ac:dyDescent="0.25">
      <c r="A101" s="388" t="s">
        <v>723</v>
      </c>
      <c r="B101" s="616" t="str">
        <f>IF(Lang=Instructions!$B$40,'6.2'!V101,'6.2'!AC101)</f>
        <v>Catégorie 94</v>
      </c>
      <c r="C101" s="580"/>
      <c r="D101" s="580"/>
      <c r="E101" s="581">
        <f t="shared" si="0"/>
        <v>0</v>
      </c>
      <c r="F101" s="574"/>
      <c r="V101" s="73" t="s">
        <v>556</v>
      </c>
      <c r="W101" s="134"/>
      <c r="X101" s="135"/>
      <c r="Y101" s="136"/>
      <c r="Z101" s="132"/>
      <c r="AC101" s="440" t="s">
        <v>625</v>
      </c>
      <c r="AD101" s="137"/>
      <c r="AE101" s="138"/>
      <c r="AF101" s="137"/>
      <c r="AG101" s="139"/>
    </row>
    <row r="102" spans="1:33" hidden="1" outlineLevel="1" x14ac:dyDescent="0.25">
      <c r="A102" s="388" t="s">
        <v>724</v>
      </c>
      <c r="B102" s="616" t="str">
        <f>IF(Lang=Instructions!$B$40,'6.2'!V102,'6.2'!AC102)</f>
        <v>Catégorie 95</v>
      </c>
      <c r="C102" s="580"/>
      <c r="D102" s="580"/>
      <c r="E102" s="581">
        <f t="shared" si="0"/>
        <v>0</v>
      </c>
      <c r="F102" s="574"/>
      <c r="V102" s="73" t="s">
        <v>557</v>
      </c>
      <c r="W102" s="134"/>
      <c r="X102" s="135"/>
      <c r="Y102" s="136"/>
      <c r="Z102" s="132"/>
      <c r="AC102" s="440" t="s">
        <v>626</v>
      </c>
      <c r="AD102" s="137"/>
      <c r="AE102" s="138"/>
      <c r="AF102" s="137"/>
      <c r="AG102" s="139"/>
    </row>
    <row r="103" spans="1:33" hidden="1" outlineLevel="1" x14ac:dyDescent="0.25">
      <c r="A103" s="388" t="s">
        <v>725</v>
      </c>
      <c r="B103" s="616" t="str">
        <f>IF(Lang=Instructions!$B$40,'6.2'!V103,'6.2'!AC103)</f>
        <v>Catégorie 96</v>
      </c>
      <c r="C103" s="580"/>
      <c r="D103" s="580"/>
      <c r="E103" s="581">
        <f t="shared" si="0"/>
        <v>0</v>
      </c>
      <c r="F103" s="574"/>
      <c r="V103" s="73" t="s">
        <v>558</v>
      </c>
      <c r="W103" s="134"/>
      <c r="X103" s="135"/>
      <c r="Y103" s="136"/>
      <c r="Z103" s="132"/>
      <c r="AC103" s="440" t="s">
        <v>627</v>
      </c>
      <c r="AD103" s="137"/>
      <c r="AE103" s="138"/>
      <c r="AF103" s="137"/>
      <c r="AG103" s="139"/>
    </row>
    <row r="104" spans="1:33" hidden="1" outlineLevel="1" x14ac:dyDescent="0.25">
      <c r="A104" s="388" t="s">
        <v>726</v>
      </c>
      <c r="B104" s="616" t="str">
        <f>IF(Lang=Instructions!$B$40,'6.2'!V104,'6.2'!AC104)</f>
        <v>Catégorie 97</v>
      </c>
      <c r="C104" s="580"/>
      <c r="D104" s="580"/>
      <c r="E104" s="581">
        <f t="shared" si="0"/>
        <v>0</v>
      </c>
      <c r="F104" s="574"/>
      <c r="V104" s="73" t="s">
        <v>559</v>
      </c>
      <c r="W104" s="134"/>
      <c r="X104" s="135"/>
      <c r="Y104" s="136"/>
      <c r="Z104" s="132"/>
      <c r="AC104" s="440" t="s">
        <v>628</v>
      </c>
      <c r="AD104" s="137"/>
      <c r="AE104" s="138"/>
      <c r="AF104" s="137"/>
      <c r="AG104" s="139"/>
    </row>
    <row r="105" spans="1:33" hidden="1" outlineLevel="1" x14ac:dyDescent="0.25">
      <c r="A105" s="388" t="s">
        <v>727</v>
      </c>
      <c r="B105" s="616" t="str">
        <f>IF(Lang=Instructions!$B$40,'6.2'!V105,'6.2'!AC105)</f>
        <v>Catégorie 98</v>
      </c>
      <c r="C105" s="580"/>
      <c r="D105" s="580"/>
      <c r="E105" s="581">
        <f t="shared" si="0"/>
        <v>0</v>
      </c>
      <c r="F105" s="574"/>
      <c r="V105" s="73" t="s">
        <v>560</v>
      </c>
      <c r="W105" s="134"/>
      <c r="X105" s="135"/>
      <c r="Y105" s="136"/>
      <c r="Z105" s="132"/>
      <c r="AC105" s="440" t="s">
        <v>629</v>
      </c>
      <c r="AD105" s="137"/>
      <c r="AE105" s="138"/>
      <c r="AF105" s="137"/>
      <c r="AG105" s="139"/>
    </row>
    <row r="106" spans="1:33" hidden="1" outlineLevel="1" x14ac:dyDescent="0.25">
      <c r="A106" s="388" t="s">
        <v>728</v>
      </c>
      <c r="B106" s="616" t="str">
        <f>IF(Lang=Instructions!$B$40,'6.2'!V106,'6.2'!AC106)</f>
        <v>Catégorie 99</v>
      </c>
      <c r="C106" s="580"/>
      <c r="D106" s="580"/>
      <c r="E106" s="581">
        <f t="shared" si="0"/>
        <v>0</v>
      </c>
      <c r="F106" s="574"/>
      <c r="V106" s="73" t="s">
        <v>561</v>
      </c>
      <c r="W106" s="134"/>
      <c r="X106" s="135"/>
      <c r="Y106" s="136"/>
      <c r="Z106" s="132"/>
      <c r="AC106" s="440" t="s">
        <v>630</v>
      </c>
      <c r="AD106" s="137"/>
      <c r="AE106" s="138"/>
      <c r="AF106" s="137"/>
      <c r="AG106" s="139"/>
    </row>
    <row r="107" spans="1:33" ht="14.4" hidden="1" outlineLevel="1" thickBot="1" x14ac:dyDescent="0.3">
      <c r="A107" s="388" t="s">
        <v>699</v>
      </c>
      <c r="B107" s="616" t="str">
        <f>IF(Lang=Instructions!$B$40,'6.2'!V107,'6.2'!AC107)</f>
        <v>Catégorie 100</v>
      </c>
      <c r="C107" s="580"/>
      <c r="D107" s="580"/>
      <c r="E107" s="581">
        <f>C107-D107</f>
        <v>0</v>
      </c>
      <c r="F107" s="574"/>
      <c r="V107" s="73" t="s">
        <v>562</v>
      </c>
      <c r="W107" s="134"/>
      <c r="X107" s="135"/>
      <c r="Y107" s="136"/>
      <c r="Z107" s="132"/>
      <c r="AC107" s="440" t="s">
        <v>631</v>
      </c>
      <c r="AD107" s="137"/>
      <c r="AE107" s="138"/>
      <c r="AF107" s="137"/>
      <c r="AG107" s="139"/>
    </row>
    <row r="108" spans="1:33" ht="14.4" collapsed="1" thickBot="1" x14ac:dyDescent="0.3">
      <c r="A108" s="388" t="s">
        <v>729</v>
      </c>
      <c r="B108" s="614" t="str">
        <f>IF(Lang=Instructions!$B$40,'6.2'!V108,'6.2'!AC108)</f>
        <v>Total</v>
      </c>
      <c r="C108" s="582"/>
      <c r="D108" s="582"/>
      <c r="E108" s="583">
        <f t="shared" si="0"/>
        <v>0</v>
      </c>
      <c r="F108" s="577"/>
      <c r="V108" s="61" t="s">
        <v>11</v>
      </c>
      <c r="W108" s="96"/>
      <c r="X108" s="97"/>
      <c r="Y108" s="98"/>
      <c r="Z108" s="89"/>
      <c r="AC108" s="455" t="s">
        <v>11</v>
      </c>
      <c r="AD108" s="70"/>
      <c r="AE108" s="71"/>
      <c r="AF108" s="70"/>
      <c r="AG108" s="72"/>
    </row>
    <row r="109" spans="1:33" x14ac:dyDescent="0.25">
      <c r="C109" s="14"/>
      <c r="D109" s="14"/>
      <c r="E109" s="14"/>
      <c r="F109" s="14"/>
      <c r="W109" s="14"/>
      <c r="X109" s="14"/>
      <c r="Y109" s="14"/>
      <c r="Z109" s="14"/>
      <c r="AD109" s="14"/>
      <c r="AE109" s="14"/>
      <c r="AF109" s="14"/>
      <c r="AG109" s="14"/>
    </row>
    <row r="110" spans="1:33" ht="16.95" customHeight="1" x14ac:dyDescent="0.25">
      <c r="B110" s="52" t="str">
        <f>IF(Lang=Instructions!$B$40,'6.2'!V110,AC110)</f>
        <v>* Un développement négatif du taux de sinistres ultime non actualisé est favorable, alors qu'un développement positif du taux de sinistres ultime non actualisé est défavorable.</v>
      </c>
      <c r="V110" s="384" t="s">
        <v>436</v>
      </c>
      <c r="AC110" s="384" t="s">
        <v>748</v>
      </c>
    </row>
    <row r="111" spans="1:33" x14ac:dyDescent="0.25">
      <c r="C111" s="5"/>
    </row>
  </sheetData>
  <mergeCells count="6">
    <mergeCell ref="B5:B6"/>
    <mergeCell ref="C4:F4"/>
    <mergeCell ref="W4:Z4"/>
    <mergeCell ref="AD4:AG4"/>
    <mergeCell ref="V5:V6"/>
    <mergeCell ref="AC5:AC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EFB19-2528-4AC3-9F51-0515CB0ACA66}">
  <sheetPr codeName="Feuil19"/>
  <dimension ref="A1:AG112"/>
  <sheetViews>
    <sheetView workbookViewId="0"/>
  </sheetViews>
  <sheetFormatPr baseColWidth="10" defaultColWidth="11.44140625" defaultRowHeight="13.8" outlineLevelRow="1" x14ac:dyDescent="0.25"/>
  <cols>
    <col min="1" max="1" width="3.44140625" style="384" bestFit="1" customWidth="1"/>
    <col min="2" max="2" width="20.88671875" style="384" customWidth="1"/>
    <col min="3" max="4" width="35.5546875" style="384" customWidth="1"/>
    <col min="5" max="5" width="25.33203125" style="384" customWidth="1"/>
    <col min="6" max="6" width="81" style="384" customWidth="1"/>
    <col min="7" max="21" width="11.44140625" style="384"/>
    <col min="22" max="22" width="21.44140625" style="384" hidden="1" customWidth="1"/>
    <col min="23" max="24" width="34.33203125" style="384" hidden="1" customWidth="1"/>
    <col min="25" max="25" width="25.33203125" style="384" hidden="1" customWidth="1"/>
    <col min="26" max="26" width="81" style="384" hidden="1" customWidth="1"/>
    <col min="27" max="28" width="11.44140625" style="384" hidden="1" customWidth="1"/>
    <col min="29" max="29" width="20" style="384" hidden="1" customWidth="1"/>
    <col min="30" max="31" width="34.33203125" style="384" hidden="1" customWidth="1"/>
    <col min="32" max="32" width="25.33203125" style="384" hidden="1" customWidth="1"/>
    <col min="33" max="33" width="81" style="384" hidden="1" customWidth="1"/>
    <col min="34" max="16384" width="11.44140625" style="384"/>
  </cols>
  <sheetData>
    <row r="1" spans="1:33" x14ac:dyDescent="0.25">
      <c r="B1" s="385" t="str">
        <f>IF(Lang=Instructions!$B$40,'6.3'!V1,'6.3'!AC1)</f>
        <v>6.13.4 Développement du passif au titre des sinistres survenus de l'exercice précédent</v>
      </c>
      <c r="V1" s="385" t="s">
        <v>375</v>
      </c>
      <c r="AC1" s="385" t="s">
        <v>376</v>
      </c>
    </row>
    <row r="2" spans="1:33" x14ac:dyDescent="0.25">
      <c r="B2" s="384" t="str">
        <f>IF(Lang=Instructions!$B$40,'6.3'!V2,'6.3'!AC2)</f>
        <v>Tableau 6.3 - Net</v>
      </c>
      <c r="D2" s="5"/>
      <c r="E2" s="5"/>
      <c r="F2" s="5"/>
      <c r="G2" s="5"/>
      <c r="H2" s="5"/>
      <c r="I2" s="5"/>
      <c r="V2" s="384" t="s">
        <v>823</v>
      </c>
      <c r="AC2" s="384" t="s">
        <v>822</v>
      </c>
    </row>
    <row r="3" spans="1:33" s="5" customFormat="1" ht="14.4" thickBot="1" x14ac:dyDescent="0.3">
      <c r="B3" s="384" t="str">
        <f>IF(Lang=Instructions!$B$40,'6.3'!V3,'6.3'!AC3)</f>
        <v>Sur base d'année d'accident</v>
      </c>
      <c r="V3" s="5" t="s">
        <v>815</v>
      </c>
      <c r="AC3" s="5" t="s">
        <v>817</v>
      </c>
    </row>
    <row r="4" spans="1:33" ht="15.75" customHeight="1" thickBot="1" x14ac:dyDescent="0.3">
      <c r="B4" s="384" t="str">
        <f>IF(Lang=Instructions!$B$40,'6.3'!V4,'6.3'!AC4)</f>
        <v>(en milliers de dollars)</v>
      </c>
      <c r="C4" s="669" t="str">
        <f>IF(Lang=Instructions!$B$40,'6.3'!W4,'6.3'!AD4)</f>
        <v>Passif au titre des sinistres survenus</v>
      </c>
      <c r="D4" s="670"/>
      <c r="E4" s="670"/>
      <c r="F4" s="671"/>
      <c r="V4" s="384" t="s">
        <v>115</v>
      </c>
      <c r="W4" s="698" t="s">
        <v>374</v>
      </c>
      <c r="X4" s="699"/>
      <c r="Y4" s="699"/>
      <c r="Z4" s="700"/>
      <c r="AC4" s="384" t="s">
        <v>741</v>
      </c>
      <c r="AD4" s="698" t="s">
        <v>364</v>
      </c>
      <c r="AE4" s="699"/>
      <c r="AF4" s="699"/>
      <c r="AG4" s="700"/>
    </row>
    <row r="5" spans="1:33" ht="45" customHeight="1" x14ac:dyDescent="0.25">
      <c r="B5" s="696" t="str">
        <f>IF(Lang=Instructions!$B$40,'6.3'!V5,'6.3'!AC5)</f>
        <v>Catégorie actuarielle</v>
      </c>
      <c r="C5" s="264" t="str">
        <f>IF(Lang=Instructions!$B$40,'6.3'!W5,'6.3'!AD5)</f>
        <v>Sinistres ultimes non actualisés des années précédentes vus à la fin de l'exercice courant</v>
      </c>
      <c r="D5" s="264" t="str">
        <f>IF(Lang=Instructions!$B$40,'6.3'!X5,'6.3'!AE5)</f>
        <v>Sinistres ultimes non actualisés à la fin de l'exercice précédent</v>
      </c>
      <c r="E5" s="264" t="str">
        <f>IF(Lang=Instructions!$B$40,'6.3'!Y5,'6.3'!AF5)</f>
        <v>Développement*</v>
      </c>
      <c r="F5" s="264" t="str">
        <f>IF(Lang=Instructions!$B$40,'6.3'!Z5,'6.3'!AG5)</f>
        <v>Explication (si écart significatif)</v>
      </c>
      <c r="V5" s="694" t="s">
        <v>295</v>
      </c>
      <c r="W5" s="39" t="s">
        <v>373</v>
      </c>
      <c r="X5" s="39" t="s">
        <v>371</v>
      </c>
      <c r="Y5" s="39" t="s">
        <v>372</v>
      </c>
      <c r="Z5" s="39" t="s">
        <v>428</v>
      </c>
      <c r="AC5" s="694" t="s">
        <v>365</v>
      </c>
      <c r="AD5" s="39" t="s">
        <v>426</v>
      </c>
      <c r="AE5" s="39" t="s">
        <v>427</v>
      </c>
      <c r="AF5" s="39" t="s">
        <v>369</v>
      </c>
      <c r="AG5" s="39" t="s">
        <v>857</v>
      </c>
    </row>
    <row r="6" spans="1:33" ht="15" customHeight="1" thickBot="1" x14ac:dyDescent="0.3">
      <c r="B6" s="697">
        <f>IF(Lang=Instructions!$B$40,'6.3'!V6,'6.3'!AC6)</f>
        <v>0</v>
      </c>
      <c r="C6" s="427" t="s">
        <v>366</v>
      </c>
      <c r="D6" s="265" t="s">
        <v>367</v>
      </c>
      <c r="E6" s="265" t="s">
        <v>368</v>
      </c>
      <c r="F6" s="265" t="s">
        <v>370</v>
      </c>
      <c r="V6" s="695"/>
      <c r="W6" s="70" t="s">
        <v>366</v>
      </c>
      <c r="X6" s="71" t="s">
        <v>367</v>
      </c>
      <c r="Y6" s="70" t="s">
        <v>368</v>
      </c>
      <c r="Z6" s="72" t="s">
        <v>370</v>
      </c>
      <c r="AC6" s="695"/>
      <c r="AD6" s="70" t="s">
        <v>366</v>
      </c>
      <c r="AE6" s="71" t="s">
        <v>367</v>
      </c>
      <c r="AF6" s="70" t="s">
        <v>368</v>
      </c>
      <c r="AG6" s="72" t="s">
        <v>370</v>
      </c>
    </row>
    <row r="7" spans="1:33" s="393" customFormat="1" ht="12" customHeight="1" x14ac:dyDescent="0.2">
      <c r="B7" s="266" t="s">
        <v>283</v>
      </c>
      <c r="C7" s="267" t="s">
        <v>284</v>
      </c>
      <c r="D7" s="267" t="s">
        <v>425</v>
      </c>
      <c r="E7" s="267" t="s">
        <v>632</v>
      </c>
      <c r="F7" s="267" t="s">
        <v>633</v>
      </c>
      <c r="V7" s="158"/>
      <c r="W7" s="159"/>
      <c r="X7" s="160"/>
      <c r="Y7" s="159"/>
      <c r="Z7" s="161"/>
      <c r="AC7" s="158"/>
      <c r="AD7" s="159"/>
      <c r="AE7" s="160"/>
      <c r="AF7" s="159"/>
      <c r="AG7" s="161"/>
    </row>
    <row r="8" spans="1:33" s="393" customFormat="1" ht="12" hidden="1" customHeight="1" x14ac:dyDescent="0.2">
      <c r="A8" s="388" t="s">
        <v>861</v>
      </c>
      <c r="B8" s="566" t="s">
        <v>11</v>
      </c>
      <c r="C8" s="567">
        <f>SUM(C9:C108)</f>
        <v>0</v>
      </c>
      <c r="D8" s="567">
        <f>SUM(D9:D108)</f>
        <v>0</v>
      </c>
      <c r="E8" s="568">
        <f>SUM(E9:E108)</f>
        <v>0</v>
      </c>
      <c r="F8" s="376"/>
      <c r="V8" s="158"/>
      <c r="W8" s="159"/>
      <c r="X8" s="160"/>
      <c r="Y8" s="159"/>
      <c r="Z8" s="161"/>
      <c r="AC8" s="158"/>
      <c r="AD8" s="159"/>
      <c r="AE8" s="160"/>
      <c r="AF8" s="159"/>
      <c r="AG8" s="161"/>
    </row>
    <row r="9" spans="1:33" x14ac:dyDescent="0.25">
      <c r="A9" s="388" t="s">
        <v>283</v>
      </c>
      <c r="B9" s="613" t="str">
        <f>'6.1'!B9</f>
        <v>Catégorie 1</v>
      </c>
      <c r="C9" s="569"/>
      <c r="D9" s="569"/>
      <c r="E9" s="570">
        <f>C9-D9</f>
        <v>0</v>
      </c>
      <c r="F9" s="571"/>
      <c r="V9" s="73" t="s">
        <v>269</v>
      </c>
      <c r="W9" s="90"/>
      <c r="X9" s="91"/>
      <c r="Y9" s="92"/>
      <c r="Z9" s="87"/>
      <c r="AC9" s="73" t="s">
        <v>1</v>
      </c>
      <c r="AD9" s="67"/>
      <c r="AE9" s="68"/>
      <c r="AF9" s="67"/>
      <c r="AG9" s="69"/>
    </row>
    <row r="10" spans="1:33" x14ac:dyDescent="0.25">
      <c r="A10" s="388" t="s">
        <v>284</v>
      </c>
      <c r="B10" s="616" t="str">
        <f>'6.1'!B10</f>
        <v>Catégorie 2</v>
      </c>
      <c r="C10" s="572"/>
      <c r="D10" s="572"/>
      <c r="E10" s="573">
        <f>C10-D10</f>
        <v>0</v>
      </c>
      <c r="F10" s="574"/>
      <c r="V10" s="73" t="s">
        <v>270</v>
      </c>
      <c r="W10" s="93"/>
      <c r="X10" s="94"/>
      <c r="Y10" s="95"/>
      <c r="Z10" s="88"/>
      <c r="AC10" s="440" t="s">
        <v>3</v>
      </c>
      <c r="AD10" s="10"/>
      <c r="AE10" s="11"/>
      <c r="AF10" s="10"/>
      <c r="AG10" s="12"/>
    </row>
    <row r="11" spans="1:33" x14ac:dyDescent="0.25">
      <c r="A11" s="388" t="s">
        <v>425</v>
      </c>
      <c r="B11" s="616" t="str">
        <f>'6.1'!B11</f>
        <v>Catégorie 3</v>
      </c>
      <c r="C11" s="572"/>
      <c r="D11" s="572"/>
      <c r="E11" s="573">
        <f>C11-D11</f>
        <v>0</v>
      </c>
      <c r="F11" s="574"/>
      <c r="V11" s="73" t="s">
        <v>271</v>
      </c>
      <c r="W11" s="93"/>
      <c r="X11" s="94"/>
      <c r="Y11" s="95"/>
      <c r="Z11" s="88"/>
      <c r="AC11" s="440" t="s">
        <v>4</v>
      </c>
      <c r="AD11" s="10"/>
      <c r="AE11" s="11"/>
      <c r="AF11" s="10"/>
      <c r="AG11" s="12"/>
    </row>
    <row r="12" spans="1:33" x14ac:dyDescent="0.25">
      <c r="A12" s="388" t="s">
        <v>632</v>
      </c>
      <c r="B12" s="616" t="str">
        <f>'6.1'!B12</f>
        <v>Catégorie 4</v>
      </c>
      <c r="C12" s="572"/>
      <c r="D12" s="572"/>
      <c r="E12" s="573">
        <f>C12-D12</f>
        <v>0</v>
      </c>
      <c r="F12" s="574"/>
      <c r="V12" s="73" t="s">
        <v>272</v>
      </c>
      <c r="W12" s="93"/>
      <c r="X12" s="94"/>
      <c r="Y12" s="95"/>
      <c r="Z12" s="88"/>
      <c r="AC12" s="440" t="s">
        <v>12</v>
      </c>
      <c r="AD12" s="10"/>
      <c r="AE12" s="11"/>
      <c r="AF12" s="10"/>
      <c r="AG12" s="12"/>
    </row>
    <row r="13" spans="1:33" x14ac:dyDescent="0.25">
      <c r="A13" s="388" t="s">
        <v>633</v>
      </c>
      <c r="B13" s="616" t="str">
        <f>'6.1'!B13</f>
        <v>Catégorie 5</v>
      </c>
      <c r="C13" s="572"/>
      <c r="D13" s="572"/>
      <c r="E13" s="573">
        <f>C13-D13</f>
        <v>0</v>
      </c>
      <c r="F13" s="574"/>
      <c r="V13" s="73" t="s">
        <v>273</v>
      </c>
      <c r="W13" s="93"/>
      <c r="X13" s="94"/>
      <c r="Y13" s="95"/>
      <c r="Z13" s="88"/>
      <c r="AC13" s="440" t="s">
        <v>13</v>
      </c>
      <c r="AD13" s="10"/>
      <c r="AE13" s="11"/>
      <c r="AF13" s="10"/>
      <c r="AG13" s="12"/>
    </row>
    <row r="14" spans="1:33" x14ac:dyDescent="0.25">
      <c r="A14" s="388" t="s">
        <v>634</v>
      </c>
      <c r="B14" s="616" t="str">
        <f>'6.1'!B14</f>
        <v>Catégorie 6</v>
      </c>
      <c r="C14" s="572"/>
      <c r="D14" s="572"/>
      <c r="E14" s="573">
        <f t="shared" ref="E14:E77" si="0">C14-D14</f>
        <v>0</v>
      </c>
      <c r="F14" s="574"/>
      <c r="V14" s="73" t="s">
        <v>274</v>
      </c>
      <c r="W14" s="93"/>
      <c r="X14" s="94"/>
      <c r="Y14" s="95"/>
      <c r="Z14" s="88"/>
      <c r="AC14" s="440" t="s">
        <v>14</v>
      </c>
      <c r="AD14" s="10"/>
      <c r="AE14" s="11"/>
      <c r="AF14" s="10"/>
      <c r="AG14" s="12"/>
    </row>
    <row r="15" spans="1:33" x14ac:dyDescent="0.25">
      <c r="A15" s="388" t="s">
        <v>635</v>
      </c>
      <c r="B15" s="616" t="str">
        <f>'6.1'!B15</f>
        <v>Catégorie 7</v>
      </c>
      <c r="C15" s="572"/>
      <c r="D15" s="572"/>
      <c r="E15" s="573">
        <f t="shared" si="0"/>
        <v>0</v>
      </c>
      <c r="F15" s="574"/>
      <c r="V15" s="73" t="s">
        <v>275</v>
      </c>
      <c r="W15" s="93"/>
      <c r="X15" s="94"/>
      <c r="Y15" s="95"/>
      <c r="Z15" s="88"/>
      <c r="AC15" s="440" t="s">
        <v>15</v>
      </c>
      <c r="AD15" s="10"/>
      <c r="AE15" s="11"/>
      <c r="AF15" s="10"/>
      <c r="AG15" s="12"/>
    </row>
    <row r="16" spans="1:33" x14ac:dyDescent="0.25">
      <c r="A16" s="388" t="s">
        <v>636</v>
      </c>
      <c r="B16" s="616" t="str">
        <f>'6.1'!B16</f>
        <v>Catégorie 8</v>
      </c>
      <c r="C16" s="572"/>
      <c r="D16" s="572"/>
      <c r="E16" s="573">
        <f t="shared" si="0"/>
        <v>0</v>
      </c>
      <c r="F16" s="574"/>
      <c r="V16" s="73" t="s">
        <v>276</v>
      </c>
      <c r="W16" s="93"/>
      <c r="X16" s="94"/>
      <c r="Y16" s="95"/>
      <c r="Z16" s="88"/>
      <c r="AC16" s="440" t="s">
        <v>16</v>
      </c>
      <c r="AD16" s="10"/>
      <c r="AE16" s="11"/>
      <c r="AF16" s="10"/>
      <c r="AG16" s="12"/>
    </row>
    <row r="17" spans="1:33" x14ac:dyDescent="0.25">
      <c r="A17" s="388" t="s">
        <v>637</v>
      </c>
      <c r="B17" s="616" t="str">
        <f>'6.1'!B17</f>
        <v>Catégorie 9</v>
      </c>
      <c r="C17" s="572"/>
      <c r="D17" s="572"/>
      <c r="E17" s="573">
        <f t="shared" si="0"/>
        <v>0</v>
      </c>
      <c r="F17" s="574"/>
      <c r="V17" s="73" t="s">
        <v>277</v>
      </c>
      <c r="W17" s="93"/>
      <c r="X17" s="94"/>
      <c r="Y17" s="95"/>
      <c r="Z17" s="88"/>
      <c r="AC17" s="440" t="s">
        <v>17</v>
      </c>
      <c r="AD17" s="10"/>
      <c r="AE17" s="11"/>
      <c r="AF17" s="10"/>
      <c r="AG17" s="12"/>
    </row>
    <row r="18" spans="1:33" x14ac:dyDescent="0.25">
      <c r="A18" s="388" t="s">
        <v>638</v>
      </c>
      <c r="B18" s="616" t="str">
        <f>'6.1'!B18</f>
        <v>Catégorie 10</v>
      </c>
      <c r="C18" s="572"/>
      <c r="D18" s="572"/>
      <c r="E18" s="573">
        <f t="shared" si="0"/>
        <v>0</v>
      </c>
      <c r="F18" s="574"/>
      <c r="V18" s="73" t="s">
        <v>278</v>
      </c>
      <c r="W18" s="93"/>
      <c r="X18" s="94"/>
      <c r="Y18" s="95"/>
      <c r="Z18" s="88"/>
      <c r="AC18" s="440" t="s">
        <v>18</v>
      </c>
      <c r="AD18" s="10"/>
      <c r="AE18" s="11"/>
      <c r="AF18" s="10"/>
      <c r="AG18" s="12"/>
    </row>
    <row r="19" spans="1:33" x14ac:dyDescent="0.25">
      <c r="A19" s="388" t="s">
        <v>639</v>
      </c>
      <c r="B19" s="616" t="str">
        <f>'6.1'!B19</f>
        <v>Catégorie 11</v>
      </c>
      <c r="C19" s="572"/>
      <c r="D19" s="572"/>
      <c r="E19" s="573">
        <f t="shared" si="0"/>
        <v>0</v>
      </c>
      <c r="F19" s="574"/>
      <c r="V19" s="73" t="s">
        <v>452</v>
      </c>
      <c r="W19" s="93"/>
      <c r="X19" s="94"/>
      <c r="Y19" s="95"/>
      <c r="Z19" s="88"/>
      <c r="AC19" s="440" t="s">
        <v>472</v>
      </c>
      <c r="AD19" s="10"/>
      <c r="AE19" s="11"/>
      <c r="AF19" s="10"/>
      <c r="AG19" s="12"/>
    </row>
    <row r="20" spans="1:33" x14ac:dyDescent="0.25">
      <c r="A20" s="388" t="s">
        <v>640</v>
      </c>
      <c r="B20" s="616" t="str">
        <f>'6.1'!B20</f>
        <v>Catégorie 12</v>
      </c>
      <c r="C20" s="572"/>
      <c r="D20" s="572"/>
      <c r="E20" s="573">
        <f t="shared" si="0"/>
        <v>0</v>
      </c>
      <c r="F20" s="574"/>
      <c r="V20" s="73" t="s">
        <v>453</v>
      </c>
      <c r="W20" s="93"/>
      <c r="X20" s="94"/>
      <c r="Y20" s="95"/>
      <c r="Z20" s="88"/>
      <c r="AC20" s="440" t="s">
        <v>473</v>
      </c>
      <c r="AD20" s="10"/>
      <c r="AE20" s="11"/>
      <c r="AF20" s="10"/>
      <c r="AG20" s="12"/>
    </row>
    <row r="21" spans="1:33" x14ac:dyDescent="0.25">
      <c r="A21" s="388" t="s">
        <v>641</v>
      </c>
      <c r="B21" s="616" t="str">
        <f>'6.1'!B21</f>
        <v>Catégorie 13</v>
      </c>
      <c r="C21" s="572"/>
      <c r="D21" s="572"/>
      <c r="E21" s="573">
        <f t="shared" si="0"/>
        <v>0</v>
      </c>
      <c r="F21" s="574"/>
      <c r="V21" s="73" t="s">
        <v>454</v>
      </c>
      <c r="W21" s="93"/>
      <c r="X21" s="94"/>
      <c r="Y21" s="95"/>
      <c r="Z21" s="88"/>
      <c r="AC21" s="440" t="s">
        <v>474</v>
      </c>
      <c r="AD21" s="10"/>
      <c r="AE21" s="11"/>
      <c r="AF21" s="10"/>
      <c r="AG21" s="12"/>
    </row>
    <row r="22" spans="1:33" x14ac:dyDescent="0.25">
      <c r="A22" s="388" t="s">
        <v>642</v>
      </c>
      <c r="B22" s="616" t="str">
        <f>'6.1'!B22</f>
        <v>Catégorie 14</v>
      </c>
      <c r="C22" s="572"/>
      <c r="D22" s="572"/>
      <c r="E22" s="573">
        <f t="shared" si="0"/>
        <v>0</v>
      </c>
      <c r="F22" s="574"/>
      <c r="V22" s="73" t="s">
        <v>455</v>
      </c>
      <c r="W22" s="93"/>
      <c r="X22" s="94"/>
      <c r="Y22" s="95"/>
      <c r="Z22" s="88"/>
      <c r="AC22" s="440" t="s">
        <v>475</v>
      </c>
      <c r="AD22" s="10"/>
      <c r="AE22" s="11"/>
      <c r="AF22" s="10"/>
      <c r="AG22" s="12"/>
    </row>
    <row r="23" spans="1:33" x14ac:dyDescent="0.25">
      <c r="A23" s="388" t="s">
        <v>643</v>
      </c>
      <c r="B23" s="616" t="str">
        <f>'6.1'!B23</f>
        <v>Catégorie 15</v>
      </c>
      <c r="C23" s="572"/>
      <c r="D23" s="572"/>
      <c r="E23" s="573">
        <f t="shared" si="0"/>
        <v>0</v>
      </c>
      <c r="F23" s="574"/>
      <c r="V23" s="73" t="s">
        <v>456</v>
      </c>
      <c r="W23" s="93"/>
      <c r="X23" s="94"/>
      <c r="Y23" s="95"/>
      <c r="Z23" s="88"/>
      <c r="AC23" s="440" t="s">
        <v>476</v>
      </c>
      <c r="AD23" s="10"/>
      <c r="AE23" s="11"/>
      <c r="AF23" s="10"/>
      <c r="AG23" s="12"/>
    </row>
    <row r="24" spans="1:33" x14ac:dyDescent="0.25">
      <c r="A24" s="388" t="s">
        <v>644</v>
      </c>
      <c r="B24" s="616" t="str">
        <f>'6.1'!B24</f>
        <v>Catégorie 16</v>
      </c>
      <c r="C24" s="572"/>
      <c r="D24" s="572"/>
      <c r="E24" s="573">
        <f t="shared" si="0"/>
        <v>0</v>
      </c>
      <c r="F24" s="574"/>
      <c r="V24" s="73" t="s">
        <v>457</v>
      </c>
      <c r="W24" s="93"/>
      <c r="X24" s="94"/>
      <c r="Y24" s="95"/>
      <c r="Z24" s="88"/>
      <c r="AC24" s="440" t="s">
        <v>477</v>
      </c>
      <c r="AD24" s="10"/>
      <c r="AE24" s="11"/>
      <c r="AF24" s="10"/>
      <c r="AG24" s="12"/>
    </row>
    <row r="25" spans="1:33" x14ac:dyDescent="0.25">
      <c r="A25" s="388" t="s">
        <v>645</v>
      </c>
      <c r="B25" s="616" t="str">
        <f>'6.1'!B25</f>
        <v>Catégorie 17</v>
      </c>
      <c r="C25" s="572"/>
      <c r="D25" s="572"/>
      <c r="E25" s="573">
        <f t="shared" si="0"/>
        <v>0</v>
      </c>
      <c r="F25" s="574"/>
      <c r="V25" s="73" t="s">
        <v>458</v>
      </c>
      <c r="W25" s="93"/>
      <c r="X25" s="94"/>
      <c r="Y25" s="95"/>
      <c r="Z25" s="88"/>
      <c r="AC25" s="440" t="s">
        <v>478</v>
      </c>
      <c r="AD25" s="10"/>
      <c r="AE25" s="11"/>
      <c r="AF25" s="10"/>
      <c r="AG25" s="12"/>
    </row>
    <row r="26" spans="1:33" x14ac:dyDescent="0.25">
      <c r="A26" s="388" t="s">
        <v>646</v>
      </c>
      <c r="B26" s="616" t="str">
        <f>'6.1'!B26</f>
        <v>Catégorie 18</v>
      </c>
      <c r="C26" s="572"/>
      <c r="D26" s="572"/>
      <c r="E26" s="573">
        <f t="shared" si="0"/>
        <v>0</v>
      </c>
      <c r="F26" s="574"/>
      <c r="V26" s="73" t="s">
        <v>459</v>
      </c>
      <c r="W26" s="93"/>
      <c r="X26" s="94"/>
      <c r="Y26" s="95"/>
      <c r="Z26" s="88"/>
      <c r="AC26" s="440" t="s">
        <v>479</v>
      </c>
      <c r="AD26" s="10"/>
      <c r="AE26" s="11"/>
      <c r="AF26" s="10"/>
      <c r="AG26" s="12"/>
    </row>
    <row r="27" spans="1:33" x14ac:dyDescent="0.25">
      <c r="A27" s="388" t="s">
        <v>647</v>
      </c>
      <c r="B27" s="616" t="str">
        <f>'6.1'!B27</f>
        <v>Catégorie 19</v>
      </c>
      <c r="C27" s="572"/>
      <c r="D27" s="572"/>
      <c r="E27" s="573">
        <f t="shared" si="0"/>
        <v>0</v>
      </c>
      <c r="F27" s="574"/>
      <c r="V27" s="73" t="s">
        <v>460</v>
      </c>
      <c r="W27" s="93"/>
      <c r="X27" s="94"/>
      <c r="Y27" s="95"/>
      <c r="Z27" s="88"/>
      <c r="AC27" s="440" t="s">
        <v>480</v>
      </c>
      <c r="AD27" s="10"/>
      <c r="AE27" s="11"/>
      <c r="AF27" s="10"/>
      <c r="AG27" s="12"/>
    </row>
    <row r="28" spans="1:33" ht="14.4" thickBot="1" x14ac:dyDescent="0.3">
      <c r="A28" s="388" t="s">
        <v>648</v>
      </c>
      <c r="B28" s="616" t="str">
        <f>'6.1'!B28</f>
        <v>Catégorie 20</v>
      </c>
      <c r="C28" s="572"/>
      <c r="D28" s="572"/>
      <c r="E28" s="573">
        <f t="shared" si="0"/>
        <v>0</v>
      </c>
      <c r="F28" s="574"/>
      <c r="V28" s="73" t="s">
        <v>461</v>
      </c>
      <c r="W28" s="93"/>
      <c r="X28" s="94"/>
      <c r="Y28" s="95"/>
      <c r="Z28" s="88"/>
      <c r="AC28" s="440" t="s">
        <v>481</v>
      </c>
      <c r="AD28" s="10"/>
      <c r="AE28" s="11"/>
      <c r="AF28" s="10"/>
      <c r="AG28" s="12"/>
    </row>
    <row r="29" spans="1:33" hidden="1" outlineLevel="1" x14ac:dyDescent="0.25">
      <c r="A29" s="388" t="s">
        <v>649</v>
      </c>
      <c r="B29" s="616" t="str">
        <f>'6.1'!B29</f>
        <v>Catégorie 21</v>
      </c>
      <c r="C29" s="572"/>
      <c r="D29" s="572"/>
      <c r="E29" s="573">
        <f t="shared" si="0"/>
        <v>0</v>
      </c>
      <c r="F29" s="574"/>
      <c r="V29" s="73" t="s">
        <v>462</v>
      </c>
      <c r="W29" s="93"/>
      <c r="X29" s="94"/>
      <c r="Y29" s="95"/>
      <c r="Z29" s="88"/>
      <c r="AC29" s="440" t="s">
        <v>482</v>
      </c>
      <c r="AD29" s="10"/>
      <c r="AE29" s="11"/>
      <c r="AF29" s="10"/>
      <c r="AG29" s="12"/>
    </row>
    <row r="30" spans="1:33" hidden="1" outlineLevel="1" x14ac:dyDescent="0.25">
      <c r="A30" s="388" t="s">
        <v>650</v>
      </c>
      <c r="B30" s="616" t="str">
        <f>'6.1'!B30</f>
        <v>Catégorie 22</v>
      </c>
      <c r="C30" s="572"/>
      <c r="D30" s="572"/>
      <c r="E30" s="573">
        <f t="shared" si="0"/>
        <v>0</v>
      </c>
      <c r="F30" s="574"/>
      <c r="V30" s="73" t="s">
        <v>463</v>
      </c>
      <c r="W30" s="93"/>
      <c r="X30" s="94"/>
      <c r="Y30" s="95"/>
      <c r="Z30" s="88"/>
      <c r="AC30" s="440" t="s">
        <v>483</v>
      </c>
      <c r="AD30" s="10"/>
      <c r="AE30" s="11"/>
      <c r="AF30" s="10"/>
      <c r="AG30" s="12"/>
    </row>
    <row r="31" spans="1:33" hidden="1" outlineLevel="1" x14ac:dyDescent="0.25">
      <c r="A31" s="388" t="s">
        <v>651</v>
      </c>
      <c r="B31" s="616" t="str">
        <f>'6.1'!B31</f>
        <v>Catégorie 23</v>
      </c>
      <c r="C31" s="572"/>
      <c r="D31" s="572"/>
      <c r="E31" s="573">
        <f t="shared" si="0"/>
        <v>0</v>
      </c>
      <c r="F31" s="574"/>
      <c r="V31" s="73" t="s">
        <v>464</v>
      </c>
      <c r="W31" s="93"/>
      <c r="X31" s="94"/>
      <c r="Y31" s="95"/>
      <c r="Z31" s="88"/>
      <c r="AC31" s="440" t="s">
        <v>484</v>
      </c>
      <c r="AD31" s="10"/>
      <c r="AE31" s="11"/>
      <c r="AF31" s="10"/>
      <c r="AG31" s="12"/>
    </row>
    <row r="32" spans="1:33" hidden="1" outlineLevel="1" x14ac:dyDescent="0.25">
      <c r="A32" s="388" t="s">
        <v>652</v>
      </c>
      <c r="B32" s="616" t="str">
        <f>'6.1'!B32</f>
        <v>Catégorie 24</v>
      </c>
      <c r="C32" s="572"/>
      <c r="D32" s="572"/>
      <c r="E32" s="573">
        <f t="shared" si="0"/>
        <v>0</v>
      </c>
      <c r="F32" s="574"/>
      <c r="V32" s="73" t="s">
        <v>465</v>
      </c>
      <c r="W32" s="93"/>
      <c r="X32" s="94"/>
      <c r="Y32" s="95"/>
      <c r="Z32" s="88"/>
      <c r="AC32" s="440" t="s">
        <v>485</v>
      </c>
      <c r="AD32" s="10"/>
      <c r="AE32" s="11"/>
      <c r="AF32" s="10"/>
      <c r="AG32" s="12"/>
    </row>
    <row r="33" spans="1:33" hidden="1" outlineLevel="1" x14ac:dyDescent="0.25">
      <c r="A33" s="388" t="s">
        <v>653</v>
      </c>
      <c r="B33" s="616" t="str">
        <f>'6.1'!B33</f>
        <v>Catégorie 25</v>
      </c>
      <c r="C33" s="572"/>
      <c r="D33" s="572"/>
      <c r="E33" s="573">
        <f t="shared" si="0"/>
        <v>0</v>
      </c>
      <c r="F33" s="574"/>
      <c r="V33" s="73" t="s">
        <v>466</v>
      </c>
      <c r="W33" s="93"/>
      <c r="X33" s="94"/>
      <c r="Y33" s="95"/>
      <c r="Z33" s="88"/>
      <c r="AC33" s="440" t="s">
        <v>486</v>
      </c>
      <c r="AD33" s="10"/>
      <c r="AE33" s="11"/>
      <c r="AF33" s="10"/>
      <c r="AG33" s="12"/>
    </row>
    <row r="34" spans="1:33" hidden="1" outlineLevel="1" x14ac:dyDescent="0.25">
      <c r="A34" s="388" t="s">
        <v>654</v>
      </c>
      <c r="B34" s="616" t="str">
        <f>'6.1'!B34</f>
        <v>Catégorie 26</v>
      </c>
      <c r="C34" s="572"/>
      <c r="D34" s="572"/>
      <c r="E34" s="573">
        <f t="shared" si="0"/>
        <v>0</v>
      </c>
      <c r="F34" s="574"/>
      <c r="V34" s="73" t="s">
        <v>467</v>
      </c>
      <c r="W34" s="93"/>
      <c r="X34" s="94"/>
      <c r="Y34" s="95"/>
      <c r="Z34" s="88"/>
      <c r="AC34" s="440" t="s">
        <v>487</v>
      </c>
      <c r="AD34" s="10"/>
      <c r="AE34" s="11"/>
      <c r="AF34" s="10"/>
      <c r="AG34" s="12"/>
    </row>
    <row r="35" spans="1:33" hidden="1" outlineLevel="1" x14ac:dyDescent="0.25">
      <c r="A35" s="388" t="s">
        <v>655</v>
      </c>
      <c r="B35" s="616" t="str">
        <f>'6.1'!B35</f>
        <v>Catégorie 27</v>
      </c>
      <c r="C35" s="572"/>
      <c r="D35" s="572"/>
      <c r="E35" s="573">
        <f t="shared" si="0"/>
        <v>0</v>
      </c>
      <c r="F35" s="574"/>
      <c r="V35" s="73" t="s">
        <v>468</v>
      </c>
      <c r="W35" s="93"/>
      <c r="X35" s="94"/>
      <c r="Y35" s="95"/>
      <c r="Z35" s="88"/>
      <c r="AC35" s="440" t="s">
        <v>488</v>
      </c>
      <c r="AD35" s="10"/>
      <c r="AE35" s="11"/>
      <c r="AF35" s="10"/>
      <c r="AG35" s="12"/>
    </row>
    <row r="36" spans="1:33" hidden="1" outlineLevel="1" x14ac:dyDescent="0.25">
      <c r="A36" s="388" t="s">
        <v>656</v>
      </c>
      <c r="B36" s="616" t="str">
        <f>'6.1'!B36</f>
        <v>Catégorie 28</v>
      </c>
      <c r="C36" s="572"/>
      <c r="D36" s="572"/>
      <c r="E36" s="573">
        <f t="shared" si="0"/>
        <v>0</v>
      </c>
      <c r="F36" s="574"/>
      <c r="V36" s="73" t="s">
        <v>469</v>
      </c>
      <c r="W36" s="93"/>
      <c r="X36" s="94"/>
      <c r="Y36" s="95"/>
      <c r="Z36" s="88"/>
      <c r="AC36" s="440" t="s">
        <v>489</v>
      </c>
      <c r="AD36" s="10"/>
      <c r="AE36" s="11"/>
      <c r="AF36" s="10"/>
      <c r="AG36" s="12"/>
    </row>
    <row r="37" spans="1:33" hidden="1" outlineLevel="1" x14ac:dyDescent="0.25">
      <c r="A37" s="388" t="s">
        <v>657</v>
      </c>
      <c r="B37" s="616" t="str">
        <f>'6.1'!B37</f>
        <v>Catégorie 29</v>
      </c>
      <c r="C37" s="572"/>
      <c r="D37" s="572"/>
      <c r="E37" s="573">
        <f t="shared" si="0"/>
        <v>0</v>
      </c>
      <c r="F37" s="574"/>
      <c r="V37" s="73" t="s">
        <v>470</v>
      </c>
      <c r="W37" s="93"/>
      <c r="X37" s="94"/>
      <c r="Y37" s="95"/>
      <c r="Z37" s="88"/>
      <c r="AC37" s="440" t="s">
        <v>490</v>
      </c>
      <c r="AD37" s="10"/>
      <c r="AE37" s="11"/>
      <c r="AF37" s="10"/>
      <c r="AG37" s="12"/>
    </row>
    <row r="38" spans="1:33" hidden="1" outlineLevel="1" x14ac:dyDescent="0.25">
      <c r="A38" s="388" t="s">
        <v>658</v>
      </c>
      <c r="B38" s="616" t="str">
        <f>'6.1'!B38</f>
        <v>Catégorie 30</v>
      </c>
      <c r="C38" s="572"/>
      <c r="D38" s="572"/>
      <c r="E38" s="573">
        <f t="shared" si="0"/>
        <v>0</v>
      </c>
      <c r="F38" s="574"/>
      <c r="V38" s="73" t="s">
        <v>471</v>
      </c>
      <c r="W38" s="93"/>
      <c r="X38" s="94"/>
      <c r="Y38" s="95"/>
      <c r="Z38" s="88"/>
      <c r="AC38" s="440" t="s">
        <v>491</v>
      </c>
      <c r="AD38" s="10"/>
      <c r="AE38" s="11"/>
      <c r="AF38" s="10"/>
      <c r="AG38" s="12"/>
    </row>
    <row r="39" spans="1:33" hidden="1" outlineLevel="1" x14ac:dyDescent="0.25">
      <c r="A39" s="388" t="s">
        <v>659</v>
      </c>
      <c r="B39" s="616" t="str">
        <f>'6.1'!B39</f>
        <v>Catégorie 31</v>
      </c>
      <c r="C39" s="572"/>
      <c r="D39" s="572"/>
      <c r="E39" s="573">
        <f t="shared" si="0"/>
        <v>0</v>
      </c>
      <c r="F39" s="574"/>
      <c r="V39" s="73" t="s">
        <v>493</v>
      </c>
      <c r="W39" s="93"/>
      <c r="X39" s="94"/>
      <c r="Y39" s="95"/>
      <c r="Z39" s="88"/>
      <c r="AC39" s="440" t="s">
        <v>492</v>
      </c>
      <c r="AD39" s="10"/>
      <c r="AE39" s="11"/>
      <c r="AF39" s="10"/>
      <c r="AG39" s="12"/>
    </row>
    <row r="40" spans="1:33" hidden="1" outlineLevel="1" x14ac:dyDescent="0.25">
      <c r="A40" s="388" t="s">
        <v>660</v>
      </c>
      <c r="B40" s="616" t="str">
        <f>'6.1'!B40</f>
        <v>Catégorie 32</v>
      </c>
      <c r="C40" s="572"/>
      <c r="D40" s="572"/>
      <c r="E40" s="573">
        <f t="shared" si="0"/>
        <v>0</v>
      </c>
      <c r="F40" s="574"/>
      <c r="V40" s="73" t="s">
        <v>494</v>
      </c>
      <c r="W40" s="93"/>
      <c r="X40" s="94"/>
      <c r="Y40" s="95"/>
      <c r="Z40" s="88"/>
      <c r="AC40" s="440" t="s">
        <v>563</v>
      </c>
      <c r="AD40" s="10"/>
      <c r="AE40" s="11"/>
      <c r="AF40" s="10"/>
      <c r="AG40" s="12"/>
    </row>
    <row r="41" spans="1:33" hidden="1" outlineLevel="1" x14ac:dyDescent="0.25">
      <c r="A41" s="388" t="s">
        <v>661</v>
      </c>
      <c r="B41" s="616" t="str">
        <f>'6.1'!B41</f>
        <v>Catégorie 33</v>
      </c>
      <c r="C41" s="572"/>
      <c r="D41" s="572"/>
      <c r="E41" s="573">
        <f t="shared" si="0"/>
        <v>0</v>
      </c>
      <c r="F41" s="574"/>
      <c r="V41" s="73" t="s">
        <v>495</v>
      </c>
      <c r="W41" s="93"/>
      <c r="X41" s="94"/>
      <c r="Y41" s="95"/>
      <c r="Z41" s="88"/>
      <c r="AC41" s="440" t="s">
        <v>564</v>
      </c>
      <c r="AD41" s="10"/>
      <c r="AE41" s="11"/>
      <c r="AF41" s="10"/>
      <c r="AG41" s="12"/>
    </row>
    <row r="42" spans="1:33" hidden="1" outlineLevel="1" x14ac:dyDescent="0.25">
      <c r="A42" s="388" t="s">
        <v>662</v>
      </c>
      <c r="B42" s="616" t="str">
        <f>'6.1'!B42</f>
        <v>Catégorie 34</v>
      </c>
      <c r="C42" s="572"/>
      <c r="D42" s="572"/>
      <c r="E42" s="573">
        <f t="shared" si="0"/>
        <v>0</v>
      </c>
      <c r="F42" s="574"/>
      <c r="V42" s="73" t="s">
        <v>496</v>
      </c>
      <c r="W42" s="93"/>
      <c r="X42" s="94"/>
      <c r="Y42" s="95"/>
      <c r="Z42" s="88"/>
      <c r="AC42" s="440" t="s">
        <v>565</v>
      </c>
      <c r="AD42" s="10"/>
      <c r="AE42" s="11"/>
      <c r="AF42" s="10"/>
      <c r="AG42" s="12"/>
    </row>
    <row r="43" spans="1:33" hidden="1" outlineLevel="1" x14ac:dyDescent="0.25">
      <c r="A43" s="388" t="s">
        <v>663</v>
      </c>
      <c r="B43" s="616" t="str">
        <f>'6.1'!B43</f>
        <v>Catégorie 35</v>
      </c>
      <c r="C43" s="572"/>
      <c r="D43" s="572"/>
      <c r="E43" s="573">
        <f t="shared" si="0"/>
        <v>0</v>
      </c>
      <c r="F43" s="574"/>
      <c r="V43" s="73" t="s">
        <v>497</v>
      </c>
      <c r="W43" s="93"/>
      <c r="X43" s="94"/>
      <c r="Y43" s="95"/>
      <c r="Z43" s="88"/>
      <c r="AC43" s="440" t="s">
        <v>566</v>
      </c>
      <c r="AD43" s="10"/>
      <c r="AE43" s="11"/>
      <c r="AF43" s="10"/>
      <c r="AG43" s="12"/>
    </row>
    <row r="44" spans="1:33" hidden="1" outlineLevel="1" x14ac:dyDescent="0.25">
      <c r="A44" s="388" t="s">
        <v>664</v>
      </c>
      <c r="B44" s="616" t="str">
        <f>'6.1'!B44</f>
        <v>Catégorie 36</v>
      </c>
      <c r="C44" s="572"/>
      <c r="D44" s="572"/>
      <c r="E44" s="573">
        <f t="shared" si="0"/>
        <v>0</v>
      </c>
      <c r="F44" s="574"/>
      <c r="V44" s="73" t="s">
        <v>498</v>
      </c>
      <c r="W44" s="93"/>
      <c r="X44" s="94"/>
      <c r="Y44" s="95"/>
      <c r="Z44" s="88"/>
      <c r="AC44" s="440" t="s">
        <v>567</v>
      </c>
      <c r="AD44" s="10"/>
      <c r="AE44" s="11"/>
      <c r="AF44" s="10"/>
      <c r="AG44" s="12"/>
    </row>
    <row r="45" spans="1:33" hidden="1" outlineLevel="1" x14ac:dyDescent="0.25">
      <c r="A45" s="388" t="s">
        <v>665</v>
      </c>
      <c r="B45" s="616" t="str">
        <f>'6.1'!B45</f>
        <v>Catégorie 37</v>
      </c>
      <c r="C45" s="572"/>
      <c r="D45" s="572"/>
      <c r="E45" s="573">
        <f t="shared" si="0"/>
        <v>0</v>
      </c>
      <c r="F45" s="574"/>
      <c r="V45" s="73" t="s">
        <v>499</v>
      </c>
      <c r="W45" s="93"/>
      <c r="X45" s="94"/>
      <c r="Y45" s="95"/>
      <c r="Z45" s="88"/>
      <c r="AC45" s="440" t="s">
        <v>568</v>
      </c>
      <c r="AD45" s="10"/>
      <c r="AE45" s="11"/>
      <c r="AF45" s="10"/>
      <c r="AG45" s="12"/>
    </row>
    <row r="46" spans="1:33" hidden="1" outlineLevel="1" x14ac:dyDescent="0.25">
      <c r="A46" s="388" t="s">
        <v>666</v>
      </c>
      <c r="B46" s="616" t="str">
        <f>'6.1'!B46</f>
        <v>Catégorie 38</v>
      </c>
      <c r="C46" s="572"/>
      <c r="D46" s="572"/>
      <c r="E46" s="573">
        <f t="shared" si="0"/>
        <v>0</v>
      </c>
      <c r="F46" s="574"/>
      <c r="V46" s="73" t="s">
        <v>500</v>
      </c>
      <c r="W46" s="93"/>
      <c r="X46" s="94"/>
      <c r="Y46" s="95"/>
      <c r="Z46" s="88"/>
      <c r="AC46" s="440" t="s">
        <v>569</v>
      </c>
      <c r="AD46" s="10"/>
      <c r="AE46" s="11"/>
      <c r="AF46" s="10"/>
      <c r="AG46" s="12"/>
    </row>
    <row r="47" spans="1:33" hidden="1" outlineLevel="1" x14ac:dyDescent="0.25">
      <c r="A47" s="388" t="s">
        <v>667</v>
      </c>
      <c r="B47" s="616" t="str">
        <f>'6.1'!B47</f>
        <v>Catégorie 39</v>
      </c>
      <c r="C47" s="572"/>
      <c r="D47" s="572"/>
      <c r="E47" s="573">
        <f t="shared" si="0"/>
        <v>0</v>
      </c>
      <c r="F47" s="574"/>
      <c r="V47" s="73" t="s">
        <v>501</v>
      </c>
      <c r="W47" s="93"/>
      <c r="X47" s="94"/>
      <c r="Y47" s="95"/>
      <c r="Z47" s="88"/>
      <c r="AC47" s="440" t="s">
        <v>570</v>
      </c>
      <c r="AD47" s="10"/>
      <c r="AE47" s="11"/>
      <c r="AF47" s="10"/>
      <c r="AG47" s="12"/>
    </row>
    <row r="48" spans="1:33" hidden="1" outlineLevel="1" x14ac:dyDescent="0.25">
      <c r="A48" s="388" t="s">
        <v>668</v>
      </c>
      <c r="B48" s="616" t="str">
        <f>'6.1'!B48</f>
        <v>Catégorie 40</v>
      </c>
      <c r="C48" s="572"/>
      <c r="D48" s="572"/>
      <c r="E48" s="573">
        <f t="shared" si="0"/>
        <v>0</v>
      </c>
      <c r="F48" s="574"/>
      <c r="V48" s="73" t="s">
        <v>502</v>
      </c>
      <c r="W48" s="93"/>
      <c r="X48" s="94"/>
      <c r="Y48" s="95"/>
      <c r="Z48" s="88"/>
      <c r="AC48" s="440" t="s">
        <v>571</v>
      </c>
      <c r="AD48" s="10"/>
      <c r="AE48" s="11"/>
      <c r="AF48" s="10"/>
      <c r="AG48" s="12"/>
    </row>
    <row r="49" spans="1:33" hidden="1" outlineLevel="1" x14ac:dyDescent="0.25">
      <c r="A49" s="388" t="s">
        <v>669</v>
      </c>
      <c r="B49" s="616" t="str">
        <f>'6.1'!B49</f>
        <v>Catégorie 41</v>
      </c>
      <c r="C49" s="572"/>
      <c r="D49" s="572"/>
      <c r="E49" s="573">
        <f t="shared" si="0"/>
        <v>0</v>
      </c>
      <c r="F49" s="574"/>
      <c r="V49" s="73" t="s">
        <v>503</v>
      </c>
      <c r="W49" s="93"/>
      <c r="X49" s="94"/>
      <c r="Y49" s="95"/>
      <c r="Z49" s="88"/>
      <c r="AC49" s="440" t="s">
        <v>572</v>
      </c>
      <c r="AD49" s="10"/>
      <c r="AE49" s="11"/>
      <c r="AF49" s="10"/>
      <c r="AG49" s="12"/>
    </row>
    <row r="50" spans="1:33" hidden="1" outlineLevel="1" x14ac:dyDescent="0.25">
      <c r="A50" s="388" t="s">
        <v>670</v>
      </c>
      <c r="B50" s="616" t="str">
        <f>'6.1'!B50</f>
        <v>Catégorie 42</v>
      </c>
      <c r="C50" s="572"/>
      <c r="D50" s="572"/>
      <c r="E50" s="573">
        <f t="shared" si="0"/>
        <v>0</v>
      </c>
      <c r="F50" s="574"/>
      <c r="V50" s="73" t="s">
        <v>504</v>
      </c>
      <c r="W50" s="93"/>
      <c r="X50" s="94"/>
      <c r="Y50" s="95"/>
      <c r="Z50" s="88"/>
      <c r="AC50" s="440" t="s">
        <v>573</v>
      </c>
      <c r="AD50" s="10"/>
      <c r="AE50" s="11"/>
      <c r="AF50" s="10"/>
      <c r="AG50" s="12"/>
    </row>
    <row r="51" spans="1:33" hidden="1" outlineLevel="1" x14ac:dyDescent="0.25">
      <c r="A51" s="388" t="s">
        <v>671</v>
      </c>
      <c r="B51" s="616" t="str">
        <f>'6.1'!B51</f>
        <v>Catégorie 43</v>
      </c>
      <c r="C51" s="572"/>
      <c r="D51" s="572"/>
      <c r="E51" s="573">
        <f t="shared" si="0"/>
        <v>0</v>
      </c>
      <c r="F51" s="574"/>
      <c r="V51" s="73" t="s">
        <v>505</v>
      </c>
      <c r="W51" s="93"/>
      <c r="X51" s="94"/>
      <c r="Y51" s="95"/>
      <c r="Z51" s="88"/>
      <c r="AC51" s="440" t="s">
        <v>574</v>
      </c>
      <c r="AD51" s="10"/>
      <c r="AE51" s="11"/>
      <c r="AF51" s="10"/>
      <c r="AG51" s="12"/>
    </row>
    <row r="52" spans="1:33" hidden="1" outlineLevel="1" x14ac:dyDescent="0.25">
      <c r="A52" s="388" t="s">
        <v>672</v>
      </c>
      <c r="B52" s="616" t="str">
        <f>'6.1'!B52</f>
        <v>Catégorie 44</v>
      </c>
      <c r="C52" s="572"/>
      <c r="D52" s="572"/>
      <c r="E52" s="573">
        <f t="shared" si="0"/>
        <v>0</v>
      </c>
      <c r="F52" s="574"/>
      <c r="V52" s="73" t="s">
        <v>506</v>
      </c>
      <c r="W52" s="93"/>
      <c r="X52" s="94"/>
      <c r="Y52" s="95"/>
      <c r="Z52" s="88"/>
      <c r="AC52" s="440" t="s">
        <v>575</v>
      </c>
      <c r="AD52" s="10"/>
      <c r="AE52" s="11"/>
      <c r="AF52" s="10"/>
      <c r="AG52" s="12"/>
    </row>
    <row r="53" spans="1:33" hidden="1" outlineLevel="1" x14ac:dyDescent="0.25">
      <c r="A53" s="388" t="s">
        <v>673</v>
      </c>
      <c r="B53" s="616" t="str">
        <f>'6.1'!B53</f>
        <v>Catégorie 45</v>
      </c>
      <c r="C53" s="572"/>
      <c r="D53" s="572"/>
      <c r="E53" s="573">
        <f t="shared" si="0"/>
        <v>0</v>
      </c>
      <c r="F53" s="574"/>
      <c r="V53" s="73" t="s">
        <v>507</v>
      </c>
      <c r="W53" s="93"/>
      <c r="X53" s="94"/>
      <c r="Y53" s="95"/>
      <c r="Z53" s="88"/>
      <c r="AC53" s="440" t="s">
        <v>576</v>
      </c>
      <c r="AD53" s="10"/>
      <c r="AE53" s="11"/>
      <c r="AF53" s="10"/>
      <c r="AG53" s="12"/>
    </row>
    <row r="54" spans="1:33" hidden="1" outlineLevel="1" x14ac:dyDescent="0.25">
      <c r="A54" s="388" t="s">
        <v>674</v>
      </c>
      <c r="B54" s="616" t="str">
        <f>'6.1'!B54</f>
        <v>Catégorie 46</v>
      </c>
      <c r="C54" s="572"/>
      <c r="D54" s="572"/>
      <c r="E54" s="573">
        <f t="shared" si="0"/>
        <v>0</v>
      </c>
      <c r="F54" s="574"/>
      <c r="V54" s="73" t="s">
        <v>508</v>
      </c>
      <c r="W54" s="93"/>
      <c r="X54" s="94"/>
      <c r="Y54" s="95"/>
      <c r="Z54" s="88"/>
      <c r="AC54" s="440" t="s">
        <v>577</v>
      </c>
      <c r="AD54" s="10"/>
      <c r="AE54" s="11"/>
      <c r="AF54" s="10"/>
      <c r="AG54" s="12"/>
    </row>
    <row r="55" spans="1:33" hidden="1" outlineLevel="1" x14ac:dyDescent="0.25">
      <c r="A55" s="388" t="s">
        <v>675</v>
      </c>
      <c r="B55" s="616" t="str">
        <f>'6.1'!B55</f>
        <v>Catégorie 47</v>
      </c>
      <c r="C55" s="572"/>
      <c r="D55" s="572"/>
      <c r="E55" s="573">
        <f t="shared" si="0"/>
        <v>0</v>
      </c>
      <c r="F55" s="574"/>
      <c r="V55" s="73" t="s">
        <v>509</v>
      </c>
      <c r="W55" s="93"/>
      <c r="X55" s="94"/>
      <c r="Y55" s="95"/>
      <c r="Z55" s="88"/>
      <c r="AC55" s="440" t="s">
        <v>578</v>
      </c>
      <c r="AD55" s="10"/>
      <c r="AE55" s="11"/>
      <c r="AF55" s="10"/>
      <c r="AG55" s="12"/>
    </row>
    <row r="56" spans="1:33" hidden="1" outlineLevel="1" x14ac:dyDescent="0.25">
      <c r="A56" s="388" t="s">
        <v>676</v>
      </c>
      <c r="B56" s="616" t="str">
        <f>'6.1'!B56</f>
        <v>Catégorie 48</v>
      </c>
      <c r="C56" s="572"/>
      <c r="D56" s="572"/>
      <c r="E56" s="573">
        <f t="shared" si="0"/>
        <v>0</v>
      </c>
      <c r="F56" s="574"/>
      <c r="V56" s="73" t="s">
        <v>510</v>
      </c>
      <c r="W56" s="93"/>
      <c r="X56" s="94"/>
      <c r="Y56" s="95"/>
      <c r="Z56" s="88"/>
      <c r="AC56" s="440" t="s">
        <v>579</v>
      </c>
      <c r="AD56" s="10"/>
      <c r="AE56" s="11"/>
      <c r="AF56" s="10"/>
      <c r="AG56" s="12"/>
    </row>
    <row r="57" spans="1:33" hidden="1" outlineLevel="1" x14ac:dyDescent="0.25">
      <c r="A57" s="388" t="s">
        <v>677</v>
      </c>
      <c r="B57" s="616" t="str">
        <f>'6.1'!B57</f>
        <v>Catégorie 49</v>
      </c>
      <c r="C57" s="572"/>
      <c r="D57" s="572"/>
      <c r="E57" s="573">
        <f t="shared" si="0"/>
        <v>0</v>
      </c>
      <c r="F57" s="574"/>
      <c r="V57" s="73" t="s">
        <v>511</v>
      </c>
      <c r="W57" s="93"/>
      <c r="X57" s="94"/>
      <c r="Y57" s="95"/>
      <c r="Z57" s="88"/>
      <c r="AC57" s="440" t="s">
        <v>580</v>
      </c>
      <c r="AD57" s="10"/>
      <c r="AE57" s="11"/>
      <c r="AF57" s="10"/>
      <c r="AG57" s="12"/>
    </row>
    <row r="58" spans="1:33" hidden="1" outlineLevel="1" x14ac:dyDescent="0.25">
      <c r="A58" s="388" t="s">
        <v>678</v>
      </c>
      <c r="B58" s="616" t="str">
        <f>'6.1'!B58</f>
        <v>Catégorie 50</v>
      </c>
      <c r="C58" s="572"/>
      <c r="D58" s="572"/>
      <c r="E58" s="573">
        <f t="shared" si="0"/>
        <v>0</v>
      </c>
      <c r="F58" s="574"/>
      <c r="V58" s="73" t="s">
        <v>512</v>
      </c>
      <c r="W58" s="93"/>
      <c r="X58" s="94"/>
      <c r="Y58" s="95"/>
      <c r="Z58" s="88"/>
      <c r="AC58" s="440" t="s">
        <v>581</v>
      </c>
      <c r="AD58" s="10"/>
      <c r="AE58" s="11"/>
      <c r="AF58" s="10"/>
      <c r="AG58" s="12"/>
    </row>
    <row r="59" spans="1:33" hidden="1" outlineLevel="1" x14ac:dyDescent="0.25">
      <c r="A59" s="388" t="s">
        <v>679</v>
      </c>
      <c r="B59" s="616" t="str">
        <f>'6.1'!B59</f>
        <v>Catégorie 51</v>
      </c>
      <c r="C59" s="572"/>
      <c r="D59" s="572"/>
      <c r="E59" s="573">
        <f t="shared" si="0"/>
        <v>0</v>
      </c>
      <c r="F59" s="574"/>
      <c r="V59" s="73" t="s">
        <v>513</v>
      </c>
      <c r="W59" s="93"/>
      <c r="X59" s="94"/>
      <c r="Y59" s="95"/>
      <c r="Z59" s="88"/>
      <c r="AC59" s="440" t="s">
        <v>582</v>
      </c>
      <c r="AD59" s="10"/>
      <c r="AE59" s="11"/>
      <c r="AF59" s="10"/>
      <c r="AG59" s="12"/>
    </row>
    <row r="60" spans="1:33" hidden="1" outlineLevel="1" x14ac:dyDescent="0.25">
      <c r="A60" s="388" t="s">
        <v>680</v>
      </c>
      <c r="B60" s="616" t="str">
        <f>'6.1'!B60</f>
        <v>Catégorie 52</v>
      </c>
      <c r="C60" s="572"/>
      <c r="D60" s="572"/>
      <c r="E60" s="573">
        <f t="shared" si="0"/>
        <v>0</v>
      </c>
      <c r="F60" s="574"/>
      <c r="V60" s="73" t="s">
        <v>514</v>
      </c>
      <c r="W60" s="93"/>
      <c r="X60" s="94"/>
      <c r="Y60" s="95"/>
      <c r="Z60" s="88"/>
      <c r="AC60" s="440" t="s">
        <v>583</v>
      </c>
      <c r="AD60" s="10"/>
      <c r="AE60" s="11"/>
      <c r="AF60" s="10"/>
      <c r="AG60" s="12"/>
    </row>
    <row r="61" spans="1:33" hidden="1" outlineLevel="1" x14ac:dyDescent="0.25">
      <c r="A61" s="388" t="s">
        <v>681</v>
      </c>
      <c r="B61" s="616" t="str">
        <f>'6.1'!B61</f>
        <v>Catégorie 53</v>
      </c>
      <c r="C61" s="572"/>
      <c r="D61" s="572"/>
      <c r="E61" s="573">
        <f t="shared" si="0"/>
        <v>0</v>
      </c>
      <c r="F61" s="574"/>
      <c r="V61" s="73" t="s">
        <v>515</v>
      </c>
      <c r="W61" s="93"/>
      <c r="X61" s="94"/>
      <c r="Y61" s="95"/>
      <c r="Z61" s="88"/>
      <c r="AC61" s="440" t="s">
        <v>584</v>
      </c>
      <c r="AD61" s="10"/>
      <c r="AE61" s="11"/>
      <c r="AF61" s="10"/>
      <c r="AG61" s="12"/>
    </row>
    <row r="62" spans="1:33" hidden="1" outlineLevel="1" x14ac:dyDescent="0.25">
      <c r="A62" s="388" t="s">
        <v>682</v>
      </c>
      <c r="B62" s="616" t="str">
        <f>'6.1'!B62</f>
        <v>Catégorie 54</v>
      </c>
      <c r="C62" s="572"/>
      <c r="D62" s="572"/>
      <c r="E62" s="573">
        <f t="shared" si="0"/>
        <v>0</v>
      </c>
      <c r="F62" s="574"/>
      <c r="V62" s="73" t="s">
        <v>516</v>
      </c>
      <c r="W62" s="93"/>
      <c r="X62" s="94"/>
      <c r="Y62" s="95"/>
      <c r="Z62" s="88"/>
      <c r="AC62" s="440" t="s">
        <v>585</v>
      </c>
      <c r="AD62" s="10"/>
      <c r="AE62" s="11"/>
      <c r="AF62" s="10"/>
      <c r="AG62" s="12"/>
    </row>
    <row r="63" spans="1:33" hidden="1" outlineLevel="1" x14ac:dyDescent="0.25">
      <c r="A63" s="388" t="s">
        <v>683</v>
      </c>
      <c r="B63" s="616" t="str">
        <f>'6.1'!B63</f>
        <v>Catégorie 55</v>
      </c>
      <c r="C63" s="572"/>
      <c r="D63" s="572"/>
      <c r="E63" s="573">
        <f t="shared" si="0"/>
        <v>0</v>
      </c>
      <c r="F63" s="574"/>
      <c r="V63" s="73" t="s">
        <v>517</v>
      </c>
      <c r="W63" s="134"/>
      <c r="X63" s="135"/>
      <c r="Y63" s="136"/>
      <c r="Z63" s="132"/>
      <c r="AC63" s="440" t="s">
        <v>586</v>
      </c>
      <c r="AD63" s="137"/>
      <c r="AE63" s="138"/>
      <c r="AF63" s="137"/>
      <c r="AG63" s="139"/>
    </row>
    <row r="64" spans="1:33" hidden="1" outlineLevel="1" x14ac:dyDescent="0.25">
      <c r="A64" s="388" t="s">
        <v>684</v>
      </c>
      <c r="B64" s="616" t="str">
        <f>'6.1'!B64</f>
        <v>Catégorie 56</v>
      </c>
      <c r="C64" s="572"/>
      <c r="D64" s="572"/>
      <c r="E64" s="573">
        <f t="shared" si="0"/>
        <v>0</v>
      </c>
      <c r="F64" s="574"/>
      <c r="V64" s="73" t="s">
        <v>518</v>
      </c>
      <c r="W64" s="134"/>
      <c r="X64" s="135"/>
      <c r="Y64" s="136"/>
      <c r="Z64" s="132"/>
      <c r="AC64" s="440" t="s">
        <v>587</v>
      </c>
      <c r="AD64" s="137"/>
      <c r="AE64" s="138"/>
      <c r="AF64" s="137"/>
      <c r="AG64" s="139"/>
    </row>
    <row r="65" spans="1:33" hidden="1" outlineLevel="1" x14ac:dyDescent="0.25">
      <c r="A65" s="388" t="s">
        <v>685</v>
      </c>
      <c r="B65" s="616" t="str">
        <f>'6.1'!B65</f>
        <v>Catégorie 57</v>
      </c>
      <c r="C65" s="572"/>
      <c r="D65" s="572"/>
      <c r="E65" s="573">
        <f t="shared" si="0"/>
        <v>0</v>
      </c>
      <c r="F65" s="574"/>
      <c r="V65" s="73" t="s">
        <v>519</v>
      </c>
      <c r="W65" s="134"/>
      <c r="X65" s="135"/>
      <c r="Y65" s="136"/>
      <c r="Z65" s="132"/>
      <c r="AC65" s="440" t="s">
        <v>588</v>
      </c>
      <c r="AD65" s="137"/>
      <c r="AE65" s="138"/>
      <c r="AF65" s="137"/>
      <c r="AG65" s="139"/>
    </row>
    <row r="66" spans="1:33" hidden="1" outlineLevel="1" x14ac:dyDescent="0.25">
      <c r="A66" s="388" t="s">
        <v>686</v>
      </c>
      <c r="B66" s="616" t="str">
        <f>'6.1'!B66</f>
        <v>Catégorie 58</v>
      </c>
      <c r="C66" s="572"/>
      <c r="D66" s="572"/>
      <c r="E66" s="573">
        <f t="shared" si="0"/>
        <v>0</v>
      </c>
      <c r="F66" s="574"/>
      <c r="V66" s="73" t="s">
        <v>520</v>
      </c>
      <c r="W66" s="134"/>
      <c r="X66" s="135"/>
      <c r="Y66" s="136"/>
      <c r="Z66" s="132"/>
      <c r="AC66" s="440" t="s">
        <v>589</v>
      </c>
      <c r="AD66" s="137"/>
      <c r="AE66" s="138"/>
      <c r="AF66" s="137"/>
      <c r="AG66" s="139"/>
    </row>
    <row r="67" spans="1:33" hidden="1" outlineLevel="1" x14ac:dyDescent="0.25">
      <c r="A67" s="388" t="s">
        <v>687</v>
      </c>
      <c r="B67" s="616" t="str">
        <f>'6.1'!B67</f>
        <v>Catégorie 59</v>
      </c>
      <c r="C67" s="572"/>
      <c r="D67" s="572"/>
      <c r="E67" s="573">
        <f t="shared" si="0"/>
        <v>0</v>
      </c>
      <c r="F67" s="574"/>
      <c r="V67" s="73" t="s">
        <v>521</v>
      </c>
      <c r="W67" s="134"/>
      <c r="X67" s="135"/>
      <c r="Y67" s="136"/>
      <c r="Z67" s="132"/>
      <c r="AC67" s="440" t="s">
        <v>590</v>
      </c>
      <c r="AD67" s="137"/>
      <c r="AE67" s="138"/>
      <c r="AF67" s="137"/>
      <c r="AG67" s="139"/>
    </row>
    <row r="68" spans="1:33" hidden="1" outlineLevel="1" x14ac:dyDescent="0.25">
      <c r="A68" s="388" t="s">
        <v>688</v>
      </c>
      <c r="B68" s="616" t="str">
        <f>'6.1'!B68</f>
        <v>Catégorie 60</v>
      </c>
      <c r="C68" s="572"/>
      <c r="D68" s="572"/>
      <c r="E68" s="573">
        <f t="shared" si="0"/>
        <v>0</v>
      </c>
      <c r="F68" s="574"/>
      <c r="V68" s="73" t="s">
        <v>522</v>
      </c>
      <c r="W68" s="134"/>
      <c r="X68" s="135"/>
      <c r="Y68" s="136"/>
      <c r="Z68" s="132"/>
      <c r="AC68" s="440" t="s">
        <v>591</v>
      </c>
      <c r="AD68" s="137"/>
      <c r="AE68" s="138"/>
      <c r="AF68" s="137"/>
      <c r="AG68" s="139"/>
    </row>
    <row r="69" spans="1:33" hidden="1" outlineLevel="1" x14ac:dyDescent="0.25">
      <c r="A69" s="388" t="s">
        <v>689</v>
      </c>
      <c r="B69" s="616" t="str">
        <f>'6.1'!B69</f>
        <v>Catégorie 61</v>
      </c>
      <c r="C69" s="572"/>
      <c r="D69" s="572"/>
      <c r="E69" s="573">
        <f t="shared" si="0"/>
        <v>0</v>
      </c>
      <c r="F69" s="574"/>
      <c r="V69" s="73" t="s">
        <v>523</v>
      </c>
      <c r="W69" s="134"/>
      <c r="X69" s="135"/>
      <c r="Y69" s="136"/>
      <c r="Z69" s="132"/>
      <c r="AC69" s="440" t="s">
        <v>592</v>
      </c>
      <c r="AD69" s="137"/>
      <c r="AE69" s="138"/>
      <c r="AF69" s="137"/>
      <c r="AG69" s="139"/>
    </row>
    <row r="70" spans="1:33" hidden="1" outlineLevel="1" x14ac:dyDescent="0.25">
      <c r="A70" s="388" t="s">
        <v>690</v>
      </c>
      <c r="B70" s="616" t="str">
        <f>'6.1'!B70</f>
        <v>Catégorie 62</v>
      </c>
      <c r="C70" s="572"/>
      <c r="D70" s="572"/>
      <c r="E70" s="573">
        <f t="shared" si="0"/>
        <v>0</v>
      </c>
      <c r="F70" s="574"/>
      <c r="V70" s="73" t="s">
        <v>524</v>
      </c>
      <c r="W70" s="134"/>
      <c r="X70" s="135"/>
      <c r="Y70" s="136"/>
      <c r="Z70" s="132"/>
      <c r="AC70" s="440" t="s">
        <v>593</v>
      </c>
      <c r="AD70" s="137"/>
      <c r="AE70" s="138"/>
      <c r="AF70" s="137"/>
      <c r="AG70" s="139"/>
    </row>
    <row r="71" spans="1:33" hidden="1" outlineLevel="1" x14ac:dyDescent="0.25">
      <c r="A71" s="388" t="s">
        <v>691</v>
      </c>
      <c r="B71" s="616" t="str">
        <f>'6.1'!B71</f>
        <v>Catégorie 63</v>
      </c>
      <c r="C71" s="572"/>
      <c r="D71" s="572"/>
      <c r="E71" s="573">
        <f t="shared" si="0"/>
        <v>0</v>
      </c>
      <c r="F71" s="574"/>
      <c r="V71" s="73" t="s">
        <v>525</v>
      </c>
      <c r="W71" s="134"/>
      <c r="X71" s="135"/>
      <c r="Y71" s="136"/>
      <c r="Z71" s="132"/>
      <c r="AC71" s="440" t="s">
        <v>594</v>
      </c>
      <c r="AD71" s="137"/>
      <c r="AE71" s="138"/>
      <c r="AF71" s="137"/>
      <c r="AG71" s="139"/>
    </row>
    <row r="72" spans="1:33" hidden="1" outlineLevel="1" x14ac:dyDescent="0.25">
      <c r="A72" s="388" t="s">
        <v>692</v>
      </c>
      <c r="B72" s="616" t="str">
        <f>'6.1'!B72</f>
        <v>Catégorie 64</v>
      </c>
      <c r="C72" s="572"/>
      <c r="D72" s="572"/>
      <c r="E72" s="573">
        <f t="shared" si="0"/>
        <v>0</v>
      </c>
      <c r="F72" s="574"/>
      <c r="V72" s="73" t="s">
        <v>526</v>
      </c>
      <c r="W72" s="134"/>
      <c r="X72" s="135"/>
      <c r="Y72" s="136"/>
      <c r="Z72" s="132"/>
      <c r="AC72" s="440" t="s">
        <v>595</v>
      </c>
      <c r="AD72" s="137"/>
      <c r="AE72" s="138"/>
      <c r="AF72" s="137"/>
      <c r="AG72" s="139"/>
    </row>
    <row r="73" spans="1:33" hidden="1" outlineLevel="1" x14ac:dyDescent="0.25">
      <c r="A73" s="388" t="s">
        <v>693</v>
      </c>
      <c r="B73" s="616" t="str">
        <f>'6.1'!B73</f>
        <v>Catégorie 65</v>
      </c>
      <c r="C73" s="572"/>
      <c r="D73" s="572"/>
      <c r="E73" s="573">
        <f t="shared" si="0"/>
        <v>0</v>
      </c>
      <c r="F73" s="574"/>
      <c r="V73" s="73" t="s">
        <v>527</v>
      </c>
      <c r="W73" s="134"/>
      <c r="X73" s="135"/>
      <c r="Y73" s="136"/>
      <c r="Z73" s="132"/>
      <c r="AC73" s="440" t="s">
        <v>596</v>
      </c>
      <c r="AD73" s="137"/>
      <c r="AE73" s="138"/>
      <c r="AF73" s="137"/>
      <c r="AG73" s="139"/>
    </row>
    <row r="74" spans="1:33" hidden="1" outlineLevel="1" x14ac:dyDescent="0.25">
      <c r="A74" s="388" t="s">
        <v>694</v>
      </c>
      <c r="B74" s="616" t="str">
        <f>'6.1'!B74</f>
        <v>Catégorie 66</v>
      </c>
      <c r="C74" s="572"/>
      <c r="D74" s="572"/>
      <c r="E74" s="573">
        <f t="shared" si="0"/>
        <v>0</v>
      </c>
      <c r="F74" s="574"/>
      <c r="V74" s="73" t="s">
        <v>528</v>
      </c>
      <c r="W74" s="134"/>
      <c r="X74" s="135"/>
      <c r="Y74" s="136"/>
      <c r="Z74" s="132"/>
      <c r="AC74" s="440" t="s">
        <v>597</v>
      </c>
      <c r="AD74" s="137"/>
      <c r="AE74" s="138"/>
      <c r="AF74" s="137"/>
      <c r="AG74" s="139"/>
    </row>
    <row r="75" spans="1:33" hidden="1" outlineLevel="1" x14ac:dyDescent="0.25">
      <c r="A75" s="388" t="s">
        <v>695</v>
      </c>
      <c r="B75" s="616" t="str">
        <f>'6.1'!B75</f>
        <v>Catégorie 67</v>
      </c>
      <c r="C75" s="572"/>
      <c r="D75" s="572"/>
      <c r="E75" s="573">
        <f t="shared" si="0"/>
        <v>0</v>
      </c>
      <c r="F75" s="574"/>
      <c r="V75" s="73" t="s">
        <v>529</v>
      </c>
      <c r="W75" s="134"/>
      <c r="X75" s="135"/>
      <c r="Y75" s="136"/>
      <c r="Z75" s="132"/>
      <c r="AC75" s="440" t="s">
        <v>598</v>
      </c>
      <c r="AD75" s="137"/>
      <c r="AE75" s="138"/>
      <c r="AF75" s="137"/>
      <c r="AG75" s="139"/>
    </row>
    <row r="76" spans="1:33" hidden="1" outlineLevel="1" x14ac:dyDescent="0.25">
      <c r="A76" s="388" t="s">
        <v>696</v>
      </c>
      <c r="B76" s="616" t="str">
        <f>'6.1'!B76</f>
        <v>Catégorie 68</v>
      </c>
      <c r="C76" s="572"/>
      <c r="D76" s="572"/>
      <c r="E76" s="573">
        <f t="shared" si="0"/>
        <v>0</v>
      </c>
      <c r="F76" s="574"/>
      <c r="V76" s="73" t="s">
        <v>530</v>
      </c>
      <c r="W76" s="134"/>
      <c r="X76" s="135"/>
      <c r="Y76" s="136"/>
      <c r="Z76" s="132"/>
      <c r="AC76" s="440" t="s">
        <v>599</v>
      </c>
      <c r="AD76" s="137"/>
      <c r="AE76" s="138"/>
      <c r="AF76" s="137"/>
      <c r="AG76" s="139"/>
    </row>
    <row r="77" spans="1:33" hidden="1" outlineLevel="1" x14ac:dyDescent="0.25">
      <c r="A77" s="388" t="s">
        <v>697</v>
      </c>
      <c r="B77" s="616" t="str">
        <f>'6.1'!B77</f>
        <v>Catégorie 69</v>
      </c>
      <c r="C77" s="572"/>
      <c r="D77" s="572"/>
      <c r="E77" s="573">
        <f t="shared" si="0"/>
        <v>0</v>
      </c>
      <c r="F77" s="574"/>
      <c r="V77" s="73" t="s">
        <v>531</v>
      </c>
      <c r="W77" s="134"/>
      <c r="X77" s="135"/>
      <c r="Y77" s="136"/>
      <c r="Z77" s="132"/>
      <c r="AC77" s="440" t="s">
        <v>600</v>
      </c>
      <c r="AD77" s="137"/>
      <c r="AE77" s="138"/>
      <c r="AF77" s="137"/>
      <c r="AG77" s="139"/>
    </row>
    <row r="78" spans="1:33" hidden="1" outlineLevel="1" x14ac:dyDescent="0.25">
      <c r="A78" s="388" t="s">
        <v>698</v>
      </c>
      <c r="B78" s="616" t="str">
        <f>'6.1'!B78</f>
        <v>Catégorie 70</v>
      </c>
      <c r="C78" s="572"/>
      <c r="D78" s="572"/>
      <c r="E78" s="573">
        <f t="shared" ref="E78:E108" si="1">C78-D78</f>
        <v>0</v>
      </c>
      <c r="F78" s="574"/>
      <c r="V78" s="73" t="s">
        <v>532</v>
      </c>
      <c r="W78" s="134"/>
      <c r="X78" s="135"/>
      <c r="Y78" s="136"/>
      <c r="Z78" s="132"/>
      <c r="AC78" s="440" t="s">
        <v>601</v>
      </c>
      <c r="AD78" s="137"/>
      <c r="AE78" s="138"/>
      <c r="AF78" s="137"/>
      <c r="AG78" s="139"/>
    </row>
    <row r="79" spans="1:33" hidden="1" outlineLevel="1" x14ac:dyDescent="0.25">
      <c r="A79" s="388" t="s">
        <v>700</v>
      </c>
      <c r="B79" s="616" t="str">
        <f>'6.1'!B79</f>
        <v>Catégorie 71</v>
      </c>
      <c r="C79" s="572"/>
      <c r="D79" s="572"/>
      <c r="E79" s="573">
        <f t="shared" si="1"/>
        <v>0</v>
      </c>
      <c r="F79" s="574"/>
      <c r="V79" s="73" t="s">
        <v>533</v>
      </c>
      <c r="W79" s="134"/>
      <c r="X79" s="135"/>
      <c r="Y79" s="136"/>
      <c r="Z79" s="132"/>
      <c r="AC79" s="440" t="s">
        <v>602</v>
      </c>
      <c r="AD79" s="137"/>
      <c r="AE79" s="138"/>
      <c r="AF79" s="137"/>
      <c r="AG79" s="139"/>
    </row>
    <row r="80" spans="1:33" hidden="1" outlineLevel="1" x14ac:dyDescent="0.25">
      <c r="A80" s="388" t="s">
        <v>701</v>
      </c>
      <c r="B80" s="616" t="str">
        <f>'6.1'!B80</f>
        <v>Catégorie 72</v>
      </c>
      <c r="C80" s="572"/>
      <c r="D80" s="572"/>
      <c r="E80" s="573">
        <f t="shared" si="1"/>
        <v>0</v>
      </c>
      <c r="F80" s="574"/>
      <c r="V80" s="73" t="s">
        <v>534</v>
      </c>
      <c r="W80" s="134"/>
      <c r="X80" s="135"/>
      <c r="Y80" s="136"/>
      <c r="Z80" s="132"/>
      <c r="AC80" s="440" t="s">
        <v>603</v>
      </c>
      <c r="AD80" s="137"/>
      <c r="AE80" s="138"/>
      <c r="AF80" s="137"/>
      <c r="AG80" s="139"/>
    </row>
    <row r="81" spans="1:33" hidden="1" outlineLevel="1" x14ac:dyDescent="0.25">
      <c r="A81" s="388" t="s">
        <v>702</v>
      </c>
      <c r="B81" s="616" t="str">
        <f>'6.1'!B81</f>
        <v>Catégorie 73</v>
      </c>
      <c r="C81" s="572"/>
      <c r="D81" s="572"/>
      <c r="E81" s="573">
        <f t="shared" si="1"/>
        <v>0</v>
      </c>
      <c r="F81" s="574"/>
      <c r="V81" s="73" t="s">
        <v>535</v>
      </c>
      <c r="W81" s="134"/>
      <c r="X81" s="135"/>
      <c r="Y81" s="136"/>
      <c r="Z81" s="132"/>
      <c r="AC81" s="440" t="s">
        <v>604</v>
      </c>
      <c r="AD81" s="137"/>
      <c r="AE81" s="138"/>
      <c r="AF81" s="137"/>
      <c r="AG81" s="139"/>
    </row>
    <row r="82" spans="1:33" hidden="1" outlineLevel="1" x14ac:dyDescent="0.25">
      <c r="A82" s="388" t="s">
        <v>703</v>
      </c>
      <c r="B82" s="616" t="str">
        <f>'6.1'!B82</f>
        <v>Catégorie 74</v>
      </c>
      <c r="C82" s="572"/>
      <c r="D82" s="572"/>
      <c r="E82" s="573">
        <f t="shared" si="1"/>
        <v>0</v>
      </c>
      <c r="F82" s="574"/>
      <c r="V82" s="73" t="s">
        <v>536</v>
      </c>
      <c r="W82" s="134"/>
      <c r="X82" s="135"/>
      <c r="Y82" s="136"/>
      <c r="Z82" s="132"/>
      <c r="AC82" s="440" t="s">
        <v>605</v>
      </c>
      <c r="AD82" s="137"/>
      <c r="AE82" s="138"/>
      <c r="AF82" s="137"/>
      <c r="AG82" s="139"/>
    </row>
    <row r="83" spans="1:33" hidden="1" outlineLevel="1" x14ac:dyDescent="0.25">
      <c r="A83" s="388" t="s">
        <v>704</v>
      </c>
      <c r="B83" s="616" t="str">
        <f>'6.1'!B83</f>
        <v>Catégorie 75</v>
      </c>
      <c r="C83" s="572"/>
      <c r="D83" s="572"/>
      <c r="E83" s="573">
        <f t="shared" si="1"/>
        <v>0</v>
      </c>
      <c r="F83" s="574"/>
      <c r="V83" s="73" t="s">
        <v>537</v>
      </c>
      <c r="W83" s="134"/>
      <c r="X83" s="135"/>
      <c r="Y83" s="136"/>
      <c r="Z83" s="132"/>
      <c r="AC83" s="440" t="s">
        <v>606</v>
      </c>
      <c r="AD83" s="137"/>
      <c r="AE83" s="138"/>
      <c r="AF83" s="137"/>
      <c r="AG83" s="139"/>
    </row>
    <row r="84" spans="1:33" hidden="1" outlineLevel="1" x14ac:dyDescent="0.25">
      <c r="A84" s="388" t="s">
        <v>705</v>
      </c>
      <c r="B84" s="616" t="str">
        <f>'6.1'!B84</f>
        <v>Catégorie 76</v>
      </c>
      <c r="C84" s="572"/>
      <c r="D84" s="572"/>
      <c r="E84" s="573">
        <f t="shared" si="1"/>
        <v>0</v>
      </c>
      <c r="F84" s="574"/>
      <c r="V84" s="73" t="s">
        <v>538</v>
      </c>
      <c r="W84" s="134"/>
      <c r="X84" s="135"/>
      <c r="Y84" s="136"/>
      <c r="Z84" s="132"/>
      <c r="AC84" s="440" t="s">
        <v>607</v>
      </c>
      <c r="AD84" s="137"/>
      <c r="AE84" s="138"/>
      <c r="AF84" s="137"/>
      <c r="AG84" s="139"/>
    </row>
    <row r="85" spans="1:33" hidden="1" outlineLevel="1" x14ac:dyDescent="0.25">
      <c r="A85" s="388" t="s">
        <v>706</v>
      </c>
      <c r="B85" s="616" t="str">
        <f>'6.1'!B85</f>
        <v>Catégorie 77</v>
      </c>
      <c r="C85" s="572"/>
      <c r="D85" s="572"/>
      <c r="E85" s="573">
        <f t="shared" si="1"/>
        <v>0</v>
      </c>
      <c r="F85" s="574"/>
      <c r="V85" s="73" t="s">
        <v>539</v>
      </c>
      <c r="W85" s="134"/>
      <c r="X85" s="135"/>
      <c r="Y85" s="136"/>
      <c r="Z85" s="132"/>
      <c r="AC85" s="440" t="s">
        <v>608</v>
      </c>
      <c r="AD85" s="137"/>
      <c r="AE85" s="138"/>
      <c r="AF85" s="137"/>
      <c r="AG85" s="139"/>
    </row>
    <row r="86" spans="1:33" hidden="1" outlineLevel="1" x14ac:dyDescent="0.25">
      <c r="A86" s="388" t="s">
        <v>707</v>
      </c>
      <c r="B86" s="616" t="str">
        <f>'6.1'!B86</f>
        <v>Catégorie 78</v>
      </c>
      <c r="C86" s="572"/>
      <c r="D86" s="572"/>
      <c r="E86" s="573">
        <f t="shared" si="1"/>
        <v>0</v>
      </c>
      <c r="F86" s="574"/>
      <c r="V86" s="73" t="s">
        <v>540</v>
      </c>
      <c r="W86" s="134"/>
      <c r="X86" s="135"/>
      <c r="Y86" s="136"/>
      <c r="Z86" s="132"/>
      <c r="AC86" s="440" t="s">
        <v>609</v>
      </c>
      <c r="AD86" s="137"/>
      <c r="AE86" s="138"/>
      <c r="AF86" s="137"/>
      <c r="AG86" s="139"/>
    </row>
    <row r="87" spans="1:33" hidden="1" outlineLevel="1" x14ac:dyDescent="0.25">
      <c r="A87" s="388" t="s">
        <v>708</v>
      </c>
      <c r="B87" s="616" t="str">
        <f>'6.1'!B87</f>
        <v>Catégorie 79</v>
      </c>
      <c r="C87" s="572"/>
      <c r="D87" s="572"/>
      <c r="E87" s="573">
        <f t="shared" si="1"/>
        <v>0</v>
      </c>
      <c r="F87" s="574"/>
      <c r="V87" s="73" t="s">
        <v>541</v>
      </c>
      <c r="W87" s="134"/>
      <c r="X87" s="135"/>
      <c r="Y87" s="136"/>
      <c r="Z87" s="132"/>
      <c r="AC87" s="440" t="s">
        <v>610</v>
      </c>
      <c r="AD87" s="137"/>
      <c r="AE87" s="138"/>
      <c r="AF87" s="137"/>
      <c r="AG87" s="139"/>
    </row>
    <row r="88" spans="1:33" hidden="1" outlineLevel="1" x14ac:dyDescent="0.25">
      <c r="A88" s="388" t="s">
        <v>709</v>
      </c>
      <c r="B88" s="616" t="str">
        <f>'6.1'!B88</f>
        <v>Catégorie 80</v>
      </c>
      <c r="C88" s="572"/>
      <c r="D88" s="572"/>
      <c r="E88" s="573">
        <f t="shared" si="1"/>
        <v>0</v>
      </c>
      <c r="F88" s="574"/>
      <c r="V88" s="73" t="s">
        <v>542</v>
      </c>
      <c r="W88" s="134"/>
      <c r="X88" s="135"/>
      <c r="Y88" s="136"/>
      <c r="Z88" s="132"/>
      <c r="AC88" s="440" t="s">
        <v>611</v>
      </c>
      <c r="AD88" s="137"/>
      <c r="AE88" s="138"/>
      <c r="AF88" s="137"/>
      <c r="AG88" s="139"/>
    </row>
    <row r="89" spans="1:33" hidden="1" outlineLevel="1" x14ac:dyDescent="0.25">
      <c r="A89" s="388" t="s">
        <v>710</v>
      </c>
      <c r="B89" s="616" t="str">
        <f>'6.1'!B89</f>
        <v>Catégorie 81</v>
      </c>
      <c r="C89" s="572"/>
      <c r="D89" s="572"/>
      <c r="E89" s="573">
        <f t="shared" si="1"/>
        <v>0</v>
      </c>
      <c r="F89" s="574"/>
      <c r="V89" s="73" t="s">
        <v>543</v>
      </c>
      <c r="W89" s="134"/>
      <c r="X89" s="135"/>
      <c r="Y89" s="136"/>
      <c r="Z89" s="132"/>
      <c r="AC89" s="440" t="s">
        <v>612</v>
      </c>
      <c r="AD89" s="137"/>
      <c r="AE89" s="138"/>
      <c r="AF89" s="137"/>
      <c r="AG89" s="139"/>
    </row>
    <row r="90" spans="1:33" hidden="1" outlineLevel="1" x14ac:dyDescent="0.25">
      <c r="A90" s="388" t="s">
        <v>711</v>
      </c>
      <c r="B90" s="616" t="str">
        <f>'6.1'!B90</f>
        <v>Catégorie 82</v>
      </c>
      <c r="C90" s="572"/>
      <c r="D90" s="572"/>
      <c r="E90" s="573">
        <f t="shared" si="1"/>
        <v>0</v>
      </c>
      <c r="F90" s="574"/>
      <c r="V90" s="73" t="s">
        <v>544</v>
      </c>
      <c r="W90" s="134"/>
      <c r="X90" s="135"/>
      <c r="Y90" s="136"/>
      <c r="Z90" s="132"/>
      <c r="AC90" s="440" t="s">
        <v>613</v>
      </c>
      <c r="AD90" s="137"/>
      <c r="AE90" s="138"/>
      <c r="AF90" s="137"/>
      <c r="AG90" s="139"/>
    </row>
    <row r="91" spans="1:33" hidden="1" outlineLevel="1" x14ac:dyDescent="0.25">
      <c r="A91" s="388" t="s">
        <v>712</v>
      </c>
      <c r="B91" s="616" t="str">
        <f>'6.1'!B91</f>
        <v>Catégorie 83</v>
      </c>
      <c r="C91" s="572"/>
      <c r="D91" s="572"/>
      <c r="E91" s="573">
        <f t="shared" si="1"/>
        <v>0</v>
      </c>
      <c r="F91" s="574"/>
      <c r="V91" s="73" t="s">
        <v>545</v>
      </c>
      <c r="W91" s="134"/>
      <c r="X91" s="135"/>
      <c r="Y91" s="136"/>
      <c r="Z91" s="132"/>
      <c r="AC91" s="440" t="s">
        <v>614</v>
      </c>
      <c r="AD91" s="137"/>
      <c r="AE91" s="138"/>
      <c r="AF91" s="137"/>
      <c r="AG91" s="139"/>
    </row>
    <row r="92" spans="1:33" hidden="1" outlineLevel="1" x14ac:dyDescent="0.25">
      <c r="A92" s="388" t="s">
        <v>713</v>
      </c>
      <c r="B92" s="616" t="str">
        <f>'6.1'!B92</f>
        <v>Catégorie 84</v>
      </c>
      <c r="C92" s="572"/>
      <c r="D92" s="572"/>
      <c r="E92" s="573">
        <f t="shared" si="1"/>
        <v>0</v>
      </c>
      <c r="F92" s="574"/>
      <c r="V92" s="73" t="s">
        <v>546</v>
      </c>
      <c r="W92" s="134"/>
      <c r="X92" s="135"/>
      <c r="Y92" s="136"/>
      <c r="Z92" s="132"/>
      <c r="AC92" s="440" t="s">
        <v>615</v>
      </c>
      <c r="AD92" s="137"/>
      <c r="AE92" s="138"/>
      <c r="AF92" s="137"/>
      <c r="AG92" s="139"/>
    </row>
    <row r="93" spans="1:33" hidden="1" outlineLevel="1" x14ac:dyDescent="0.25">
      <c r="A93" s="388" t="s">
        <v>714</v>
      </c>
      <c r="B93" s="616" t="str">
        <f>'6.1'!B93</f>
        <v>Catégorie 85</v>
      </c>
      <c r="C93" s="572"/>
      <c r="D93" s="572"/>
      <c r="E93" s="573">
        <f t="shared" si="1"/>
        <v>0</v>
      </c>
      <c r="F93" s="574"/>
      <c r="V93" s="73" t="s">
        <v>547</v>
      </c>
      <c r="W93" s="134"/>
      <c r="X93" s="135"/>
      <c r="Y93" s="136"/>
      <c r="Z93" s="132"/>
      <c r="AC93" s="440" t="s">
        <v>616</v>
      </c>
      <c r="AD93" s="137"/>
      <c r="AE93" s="138"/>
      <c r="AF93" s="137"/>
      <c r="AG93" s="139"/>
    </row>
    <row r="94" spans="1:33" hidden="1" outlineLevel="1" x14ac:dyDescent="0.25">
      <c r="A94" s="388" t="s">
        <v>715</v>
      </c>
      <c r="B94" s="616" t="str">
        <f>'6.1'!B94</f>
        <v>Catégorie 86</v>
      </c>
      <c r="C94" s="572"/>
      <c r="D94" s="572"/>
      <c r="E94" s="573">
        <f t="shared" si="1"/>
        <v>0</v>
      </c>
      <c r="F94" s="574"/>
      <c r="V94" s="73" t="s">
        <v>548</v>
      </c>
      <c r="W94" s="134"/>
      <c r="X94" s="135"/>
      <c r="Y94" s="136"/>
      <c r="Z94" s="132"/>
      <c r="AC94" s="440" t="s">
        <v>617</v>
      </c>
      <c r="AD94" s="137"/>
      <c r="AE94" s="138"/>
      <c r="AF94" s="137"/>
      <c r="AG94" s="139"/>
    </row>
    <row r="95" spans="1:33" hidden="1" outlineLevel="1" x14ac:dyDescent="0.25">
      <c r="A95" s="388" t="s">
        <v>716</v>
      </c>
      <c r="B95" s="616" t="str">
        <f>'6.1'!B95</f>
        <v>Catégorie 87</v>
      </c>
      <c r="C95" s="572"/>
      <c r="D95" s="572"/>
      <c r="E95" s="573">
        <f t="shared" si="1"/>
        <v>0</v>
      </c>
      <c r="F95" s="574"/>
      <c r="V95" s="73" t="s">
        <v>549</v>
      </c>
      <c r="W95" s="134"/>
      <c r="X95" s="135"/>
      <c r="Y95" s="136"/>
      <c r="Z95" s="132"/>
      <c r="AC95" s="440" t="s">
        <v>618</v>
      </c>
      <c r="AD95" s="137"/>
      <c r="AE95" s="138"/>
      <c r="AF95" s="137"/>
      <c r="AG95" s="139"/>
    </row>
    <row r="96" spans="1:33" hidden="1" outlineLevel="1" x14ac:dyDescent="0.25">
      <c r="A96" s="388" t="s">
        <v>717</v>
      </c>
      <c r="B96" s="616" t="str">
        <f>'6.1'!B96</f>
        <v>Catégorie 88</v>
      </c>
      <c r="C96" s="572"/>
      <c r="D96" s="572"/>
      <c r="E96" s="573">
        <f t="shared" si="1"/>
        <v>0</v>
      </c>
      <c r="F96" s="574"/>
      <c r="V96" s="73" t="s">
        <v>550</v>
      </c>
      <c r="W96" s="134"/>
      <c r="X96" s="135"/>
      <c r="Y96" s="136"/>
      <c r="Z96" s="132"/>
      <c r="AC96" s="440" t="s">
        <v>619</v>
      </c>
      <c r="AD96" s="137"/>
      <c r="AE96" s="138"/>
      <c r="AF96" s="137"/>
      <c r="AG96" s="139"/>
    </row>
    <row r="97" spans="1:33" hidden="1" outlineLevel="1" x14ac:dyDescent="0.25">
      <c r="A97" s="388" t="s">
        <v>718</v>
      </c>
      <c r="B97" s="616" t="str">
        <f>'6.1'!B97</f>
        <v>Catégorie 89</v>
      </c>
      <c r="C97" s="572"/>
      <c r="D97" s="572"/>
      <c r="E97" s="573">
        <f t="shared" si="1"/>
        <v>0</v>
      </c>
      <c r="F97" s="574"/>
      <c r="V97" s="73" t="s">
        <v>551</v>
      </c>
      <c r="W97" s="134"/>
      <c r="X97" s="135"/>
      <c r="Y97" s="136"/>
      <c r="Z97" s="132"/>
      <c r="AC97" s="440" t="s">
        <v>620</v>
      </c>
      <c r="AD97" s="137"/>
      <c r="AE97" s="138"/>
      <c r="AF97" s="137"/>
      <c r="AG97" s="139"/>
    </row>
    <row r="98" spans="1:33" hidden="1" outlineLevel="1" x14ac:dyDescent="0.25">
      <c r="A98" s="388" t="s">
        <v>719</v>
      </c>
      <c r="B98" s="616" t="str">
        <f>'6.1'!B98</f>
        <v>Catégorie 90</v>
      </c>
      <c r="C98" s="572"/>
      <c r="D98" s="572"/>
      <c r="E98" s="573">
        <f t="shared" si="1"/>
        <v>0</v>
      </c>
      <c r="F98" s="574"/>
      <c r="V98" s="73" t="s">
        <v>552</v>
      </c>
      <c r="W98" s="134"/>
      <c r="X98" s="135"/>
      <c r="Y98" s="136"/>
      <c r="Z98" s="132"/>
      <c r="AC98" s="440" t="s">
        <v>621</v>
      </c>
      <c r="AD98" s="137"/>
      <c r="AE98" s="138"/>
      <c r="AF98" s="137"/>
      <c r="AG98" s="139"/>
    </row>
    <row r="99" spans="1:33" hidden="1" outlineLevel="1" x14ac:dyDescent="0.25">
      <c r="A99" s="388" t="s">
        <v>720</v>
      </c>
      <c r="B99" s="616" t="str">
        <f>'6.1'!B99</f>
        <v>Catégorie 91</v>
      </c>
      <c r="C99" s="572"/>
      <c r="D99" s="572"/>
      <c r="E99" s="573">
        <f t="shared" si="1"/>
        <v>0</v>
      </c>
      <c r="F99" s="574"/>
      <c r="V99" s="73" t="s">
        <v>553</v>
      </c>
      <c r="W99" s="134"/>
      <c r="X99" s="135"/>
      <c r="Y99" s="136"/>
      <c r="Z99" s="132"/>
      <c r="AC99" s="440" t="s">
        <v>622</v>
      </c>
      <c r="AD99" s="137"/>
      <c r="AE99" s="138"/>
      <c r="AF99" s="137"/>
      <c r="AG99" s="139"/>
    </row>
    <row r="100" spans="1:33" hidden="1" outlineLevel="1" x14ac:dyDescent="0.25">
      <c r="A100" s="388" t="s">
        <v>721</v>
      </c>
      <c r="B100" s="616" t="str">
        <f>'6.1'!B100</f>
        <v>Catégorie 92</v>
      </c>
      <c r="C100" s="572"/>
      <c r="D100" s="572"/>
      <c r="E100" s="573">
        <f t="shared" si="1"/>
        <v>0</v>
      </c>
      <c r="F100" s="574"/>
      <c r="V100" s="73" t="s">
        <v>554</v>
      </c>
      <c r="W100" s="134"/>
      <c r="X100" s="135"/>
      <c r="Y100" s="136"/>
      <c r="Z100" s="132"/>
      <c r="AC100" s="440" t="s">
        <v>623</v>
      </c>
      <c r="AD100" s="137"/>
      <c r="AE100" s="138"/>
      <c r="AF100" s="137"/>
      <c r="AG100" s="139"/>
    </row>
    <row r="101" spans="1:33" hidden="1" outlineLevel="1" x14ac:dyDescent="0.25">
      <c r="A101" s="388" t="s">
        <v>722</v>
      </c>
      <c r="B101" s="616" t="str">
        <f>'6.1'!B101</f>
        <v>Catégorie 93</v>
      </c>
      <c r="C101" s="572"/>
      <c r="D101" s="572"/>
      <c r="E101" s="573">
        <f t="shared" si="1"/>
        <v>0</v>
      </c>
      <c r="F101" s="574"/>
      <c r="V101" s="73" t="s">
        <v>555</v>
      </c>
      <c r="W101" s="134"/>
      <c r="X101" s="135"/>
      <c r="Y101" s="136"/>
      <c r="Z101" s="132"/>
      <c r="AC101" s="440" t="s">
        <v>624</v>
      </c>
      <c r="AD101" s="137"/>
      <c r="AE101" s="138"/>
      <c r="AF101" s="137"/>
      <c r="AG101" s="139"/>
    </row>
    <row r="102" spans="1:33" hidden="1" outlineLevel="1" x14ac:dyDescent="0.25">
      <c r="A102" s="388" t="s">
        <v>723</v>
      </c>
      <c r="B102" s="616" t="str">
        <f>'6.1'!B102</f>
        <v>Catégorie 94</v>
      </c>
      <c r="C102" s="572"/>
      <c r="D102" s="572"/>
      <c r="E102" s="573">
        <f t="shared" si="1"/>
        <v>0</v>
      </c>
      <c r="F102" s="574"/>
      <c r="V102" s="73" t="s">
        <v>556</v>
      </c>
      <c r="W102" s="134"/>
      <c r="X102" s="135"/>
      <c r="Y102" s="136"/>
      <c r="Z102" s="132"/>
      <c r="AC102" s="440" t="s">
        <v>625</v>
      </c>
      <c r="AD102" s="137"/>
      <c r="AE102" s="138"/>
      <c r="AF102" s="137"/>
      <c r="AG102" s="139"/>
    </row>
    <row r="103" spans="1:33" hidden="1" outlineLevel="1" x14ac:dyDescent="0.25">
      <c r="A103" s="388" t="s">
        <v>724</v>
      </c>
      <c r="B103" s="616" t="str">
        <f>'6.1'!B103</f>
        <v>Catégorie 95</v>
      </c>
      <c r="C103" s="572"/>
      <c r="D103" s="572"/>
      <c r="E103" s="573">
        <f t="shared" si="1"/>
        <v>0</v>
      </c>
      <c r="F103" s="574"/>
      <c r="V103" s="73" t="s">
        <v>557</v>
      </c>
      <c r="W103" s="134"/>
      <c r="X103" s="135"/>
      <c r="Y103" s="136"/>
      <c r="Z103" s="132"/>
      <c r="AC103" s="440" t="s">
        <v>626</v>
      </c>
      <c r="AD103" s="137"/>
      <c r="AE103" s="138"/>
      <c r="AF103" s="137"/>
      <c r="AG103" s="139"/>
    </row>
    <row r="104" spans="1:33" hidden="1" outlineLevel="1" x14ac:dyDescent="0.25">
      <c r="A104" s="388" t="s">
        <v>725</v>
      </c>
      <c r="B104" s="616" t="str">
        <f>'6.1'!B104</f>
        <v>Catégorie 96</v>
      </c>
      <c r="C104" s="572"/>
      <c r="D104" s="572"/>
      <c r="E104" s="573">
        <f t="shared" si="1"/>
        <v>0</v>
      </c>
      <c r="F104" s="574"/>
      <c r="V104" s="73" t="s">
        <v>558</v>
      </c>
      <c r="W104" s="134"/>
      <c r="X104" s="135"/>
      <c r="Y104" s="136"/>
      <c r="Z104" s="132"/>
      <c r="AC104" s="440" t="s">
        <v>627</v>
      </c>
      <c r="AD104" s="137"/>
      <c r="AE104" s="138"/>
      <c r="AF104" s="137"/>
      <c r="AG104" s="139"/>
    </row>
    <row r="105" spans="1:33" hidden="1" outlineLevel="1" x14ac:dyDescent="0.25">
      <c r="A105" s="388" t="s">
        <v>726</v>
      </c>
      <c r="B105" s="616" t="str">
        <f>'6.1'!B105</f>
        <v>Catégorie 97</v>
      </c>
      <c r="C105" s="572"/>
      <c r="D105" s="572"/>
      <c r="E105" s="573">
        <f t="shared" si="1"/>
        <v>0</v>
      </c>
      <c r="F105" s="574"/>
      <c r="V105" s="73" t="s">
        <v>559</v>
      </c>
      <c r="W105" s="134"/>
      <c r="X105" s="135"/>
      <c r="Y105" s="136"/>
      <c r="Z105" s="132"/>
      <c r="AC105" s="440" t="s">
        <v>628</v>
      </c>
      <c r="AD105" s="137"/>
      <c r="AE105" s="138"/>
      <c r="AF105" s="137"/>
      <c r="AG105" s="139"/>
    </row>
    <row r="106" spans="1:33" hidden="1" outlineLevel="1" x14ac:dyDescent="0.25">
      <c r="A106" s="388" t="s">
        <v>727</v>
      </c>
      <c r="B106" s="616" t="str">
        <f>'6.1'!B106</f>
        <v>Catégorie 98</v>
      </c>
      <c r="C106" s="572"/>
      <c r="D106" s="572"/>
      <c r="E106" s="573">
        <f t="shared" si="1"/>
        <v>0</v>
      </c>
      <c r="F106" s="574"/>
      <c r="V106" s="73" t="s">
        <v>560</v>
      </c>
      <c r="W106" s="134"/>
      <c r="X106" s="135"/>
      <c r="Y106" s="136"/>
      <c r="Z106" s="132"/>
      <c r="AC106" s="440" t="s">
        <v>629</v>
      </c>
      <c r="AD106" s="137"/>
      <c r="AE106" s="138"/>
      <c r="AF106" s="137"/>
      <c r="AG106" s="139"/>
    </row>
    <row r="107" spans="1:33" hidden="1" outlineLevel="1" x14ac:dyDescent="0.25">
      <c r="A107" s="388" t="s">
        <v>728</v>
      </c>
      <c r="B107" s="616" t="str">
        <f>'6.1'!B107</f>
        <v>Catégorie 99</v>
      </c>
      <c r="C107" s="572"/>
      <c r="D107" s="572"/>
      <c r="E107" s="573">
        <f t="shared" si="1"/>
        <v>0</v>
      </c>
      <c r="F107" s="574"/>
      <c r="V107" s="73" t="s">
        <v>561</v>
      </c>
      <c r="W107" s="134"/>
      <c r="X107" s="135"/>
      <c r="Y107" s="136"/>
      <c r="Z107" s="132"/>
      <c r="AC107" s="440" t="s">
        <v>630</v>
      </c>
      <c r="AD107" s="137"/>
      <c r="AE107" s="138"/>
      <c r="AF107" s="137"/>
      <c r="AG107" s="139"/>
    </row>
    <row r="108" spans="1:33" ht="14.4" hidden="1" outlineLevel="1" thickBot="1" x14ac:dyDescent="0.3">
      <c r="A108" s="388" t="s">
        <v>699</v>
      </c>
      <c r="B108" s="616" t="str">
        <f>'6.1'!B108</f>
        <v>Catégorie 100</v>
      </c>
      <c r="C108" s="572"/>
      <c r="D108" s="572"/>
      <c r="E108" s="573">
        <f t="shared" si="1"/>
        <v>0</v>
      </c>
      <c r="F108" s="574"/>
      <c r="V108" s="73" t="s">
        <v>562</v>
      </c>
      <c r="W108" s="134"/>
      <c r="X108" s="135"/>
      <c r="Y108" s="136"/>
      <c r="Z108" s="132"/>
      <c r="AC108" s="440" t="s">
        <v>631</v>
      </c>
      <c r="AD108" s="137"/>
      <c r="AE108" s="138"/>
      <c r="AF108" s="137"/>
      <c r="AG108" s="139"/>
    </row>
    <row r="109" spans="1:33" ht="14.4" collapsed="1" thickBot="1" x14ac:dyDescent="0.3">
      <c r="A109" s="388" t="s">
        <v>729</v>
      </c>
      <c r="B109" s="614" t="str">
        <f>IF(Lang=Instructions!$B$40,'6.3'!V109,'6.3'!AC109)</f>
        <v>Total</v>
      </c>
      <c r="C109" s="575">
        <f>SUM(C9:C108)</f>
        <v>0</v>
      </c>
      <c r="D109" s="575">
        <f>SUM(D9:D108)</f>
        <v>0</v>
      </c>
      <c r="E109" s="576">
        <f>C109-D109</f>
        <v>0</v>
      </c>
      <c r="F109" s="577"/>
      <c r="V109" s="61" t="s">
        <v>11</v>
      </c>
      <c r="W109" s="96"/>
      <c r="X109" s="97"/>
      <c r="Y109" s="98"/>
      <c r="Z109" s="89"/>
      <c r="AC109" s="61" t="s">
        <v>11</v>
      </c>
      <c r="AD109" s="70"/>
      <c r="AE109" s="71"/>
      <c r="AF109" s="70"/>
      <c r="AG109" s="72"/>
    </row>
    <row r="110" spans="1:33" x14ac:dyDescent="0.25">
      <c r="C110" s="14"/>
      <c r="D110" s="14"/>
      <c r="E110" s="14"/>
      <c r="F110" s="14"/>
      <c r="W110" s="14"/>
      <c r="X110" s="14"/>
      <c r="Y110" s="14"/>
      <c r="Z110" s="14"/>
      <c r="AD110" s="14"/>
      <c r="AE110" s="14"/>
      <c r="AF110" s="14"/>
      <c r="AG110" s="14"/>
    </row>
    <row r="111" spans="1:33" ht="16.2" customHeight="1" x14ac:dyDescent="0.25">
      <c r="B111" s="52" t="str">
        <f>IF(Lang=Instructions!$B$40,'6.3'!V111,AC111)</f>
        <v>* Un développement négatif des sinistres ultimes non actualisés est favorable, alors qu'un développement positif des sinistres ultimes non actualisés est défavorable.</v>
      </c>
      <c r="V111" s="384" t="s">
        <v>437</v>
      </c>
      <c r="AC111" s="384" t="s">
        <v>750</v>
      </c>
    </row>
    <row r="112" spans="1:33" x14ac:dyDescent="0.25">
      <c r="C112" s="5"/>
    </row>
  </sheetData>
  <mergeCells count="6">
    <mergeCell ref="B5:B6"/>
    <mergeCell ref="C4:F4"/>
    <mergeCell ref="W4:Z4"/>
    <mergeCell ref="AD4:AG4"/>
    <mergeCell ref="V5:V6"/>
    <mergeCell ref="AC5:AC6"/>
  </mergeCell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B5E34-1662-4EF1-AF59-FF148C285216}">
  <sheetPr codeName="Feuil20"/>
  <dimension ref="A1:AG111"/>
  <sheetViews>
    <sheetView workbookViewId="0"/>
  </sheetViews>
  <sheetFormatPr baseColWidth="10" defaultColWidth="11.44140625" defaultRowHeight="13.8" outlineLevelRow="1" x14ac:dyDescent="0.25"/>
  <cols>
    <col min="1" max="1" width="3.44140625" style="384" bestFit="1" customWidth="1"/>
    <col min="2" max="2" width="20.88671875" style="384" customWidth="1"/>
    <col min="3" max="4" width="35.5546875" style="384" customWidth="1"/>
    <col min="5" max="5" width="25.33203125" style="384" customWidth="1"/>
    <col min="6" max="6" width="81" style="384" customWidth="1"/>
    <col min="7" max="21" width="11.44140625" style="384"/>
    <col min="22" max="22" width="21.44140625" style="384" hidden="1" customWidth="1"/>
    <col min="23" max="23" width="36.44140625" style="384" hidden="1" customWidth="1"/>
    <col min="24" max="24" width="34.33203125" style="384" hidden="1" customWidth="1"/>
    <col min="25" max="25" width="25.33203125" style="384" hidden="1" customWidth="1"/>
    <col min="26" max="26" width="81" style="384" hidden="1" customWidth="1"/>
    <col min="27" max="28" width="11.44140625" style="384" hidden="1" customWidth="1"/>
    <col min="29" max="29" width="20" style="384" hidden="1" customWidth="1"/>
    <col min="30" max="31" width="34.33203125" style="384" hidden="1" customWidth="1"/>
    <col min="32" max="32" width="25.33203125" style="384" hidden="1" customWidth="1"/>
    <col min="33" max="33" width="81" style="384" hidden="1" customWidth="1"/>
    <col min="34" max="16384" width="11.44140625" style="384"/>
  </cols>
  <sheetData>
    <row r="1" spans="1:33" x14ac:dyDescent="0.25">
      <c r="B1" s="385" t="str">
        <f>IF(Lang=Instructions!$B$40,'6.4'!V1,'6.4'!AC1)</f>
        <v>6.13.4 Développement du passif au titre des sinistres survenus de l'exercice précédent</v>
      </c>
      <c r="V1" s="385" t="s">
        <v>375</v>
      </c>
      <c r="AC1" s="385" t="s">
        <v>376</v>
      </c>
    </row>
    <row r="2" spans="1:33" x14ac:dyDescent="0.25">
      <c r="B2" s="384" t="str">
        <f>IF(Lang=Instructions!$B$40,'6.4'!V2,'6.4'!AC2)</f>
        <v>Tableau 6.4 - Net</v>
      </c>
      <c r="D2" s="5"/>
      <c r="E2" s="5"/>
      <c r="F2" s="5"/>
      <c r="G2" s="5"/>
      <c r="H2" s="5"/>
      <c r="I2" s="5"/>
      <c r="V2" s="384" t="s">
        <v>824</v>
      </c>
      <c r="AC2" s="384" t="s">
        <v>825</v>
      </c>
    </row>
    <row r="3" spans="1:33" s="5" customFormat="1" ht="14.4" thickBot="1" x14ac:dyDescent="0.3">
      <c r="B3" s="384" t="str">
        <f>IF(Lang=Instructions!$B$40,'6.4'!V3,'6.4'!AC3)</f>
        <v>Sur base d'année de souscription ou de police</v>
      </c>
      <c r="V3" s="5" t="s">
        <v>821</v>
      </c>
      <c r="AC3" s="5" t="s">
        <v>819</v>
      </c>
    </row>
    <row r="4" spans="1:33" ht="15.75" customHeight="1" thickBot="1" x14ac:dyDescent="0.3">
      <c r="B4" s="384" t="str">
        <f>IF(Lang=Instructions!$B$40,'6.4'!V4,'6.4'!AC4)</f>
        <v>En %</v>
      </c>
      <c r="C4" s="669" t="str">
        <f>IF(Lang=Instructions!$B$40,'6.4'!W4,'6.4'!AD4)</f>
        <v>Passif au titre des sinistres survenus</v>
      </c>
      <c r="D4" s="670"/>
      <c r="E4" s="670"/>
      <c r="F4" s="671"/>
      <c r="V4" s="394" t="s">
        <v>435</v>
      </c>
      <c r="W4" s="698" t="s">
        <v>374</v>
      </c>
      <c r="X4" s="699"/>
      <c r="Y4" s="699"/>
      <c r="Z4" s="700"/>
      <c r="AC4" s="384" t="s">
        <v>826</v>
      </c>
      <c r="AD4" s="698" t="s">
        <v>364</v>
      </c>
      <c r="AE4" s="699"/>
      <c r="AF4" s="699"/>
      <c r="AG4" s="700"/>
    </row>
    <row r="5" spans="1:33" ht="45" customHeight="1" x14ac:dyDescent="0.25">
      <c r="B5" s="696" t="str">
        <f>IF(Lang=Instructions!$B$40,'6.4'!V5,'6.4'!AC5)</f>
        <v>Catégorie actuarielle</v>
      </c>
      <c r="C5" s="264" t="str">
        <f>IF(Lang=Instructions!$B$40,'6.4'!W5,'6.4'!AD5)</f>
        <v>Taux de sinistres ultime non actualisé des années précédentes vus à la fin de l'exercice courant</v>
      </c>
      <c r="D5" s="264" t="str">
        <f>IF(Lang=Instructions!$B$40,'6.4'!X5,'6.4'!AE5)</f>
        <v>Taux de sinistres ultime non actualisé à la fin de l'exercice précédent</v>
      </c>
      <c r="E5" s="264" t="str">
        <f>IF(Lang=Instructions!$B$40,'6.4'!Y5,'6.4'!AF5)</f>
        <v>Développement*</v>
      </c>
      <c r="F5" s="264" t="str">
        <f>IF(Lang=Instructions!$B$40,'6.4'!Z5,'6.4'!AG5)</f>
        <v>Explication (si écart significatif)</v>
      </c>
      <c r="V5" s="694" t="s">
        <v>295</v>
      </c>
      <c r="W5" s="39" t="s">
        <v>433</v>
      </c>
      <c r="X5" s="39" t="s">
        <v>434</v>
      </c>
      <c r="Y5" s="39" t="s">
        <v>372</v>
      </c>
      <c r="Z5" s="39" t="s">
        <v>428</v>
      </c>
      <c r="AC5" s="694" t="s">
        <v>365</v>
      </c>
      <c r="AD5" s="39" t="s">
        <v>431</v>
      </c>
      <c r="AE5" s="39" t="s">
        <v>432</v>
      </c>
      <c r="AF5" s="39" t="s">
        <v>369</v>
      </c>
      <c r="AG5" s="39" t="s">
        <v>857</v>
      </c>
    </row>
    <row r="6" spans="1:33" ht="15" customHeight="1" thickBot="1" x14ac:dyDescent="0.3">
      <c r="B6" s="697">
        <f>IF(Lang=Instructions!$B$40,'6.2'!V6,'6.2'!AC6)</f>
        <v>0</v>
      </c>
      <c r="C6" s="427" t="s">
        <v>366</v>
      </c>
      <c r="D6" s="265" t="s">
        <v>367</v>
      </c>
      <c r="E6" s="265" t="s">
        <v>368</v>
      </c>
      <c r="F6" s="265" t="s">
        <v>370</v>
      </c>
      <c r="V6" s="695"/>
      <c r="W6" s="70" t="s">
        <v>366</v>
      </c>
      <c r="X6" s="71" t="s">
        <v>367</v>
      </c>
      <c r="Y6" s="70" t="s">
        <v>368</v>
      </c>
      <c r="Z6" s="72" t="s">
        <v>370</v>
      </c>
      <c r="AC6" s="695"/>
      <c r="AD6" s="70" t="s">
        <v>366</v>
      </c>
      <c r="AE6" s="71" t="s">
        <v>367</v>
      </c>
      <c r="AF6" s="70" t="s">
        <v>368</v>
      </c>
      <c r="AG6" s="72" t="s">
        <v>370</v>
      </c>
    </row>
    <row r="7" spans="1:33" s="393" customFormat="1" ht="12" customHeight="1" x14ac:dyDescent="0.2">
      <c r="B7" s="266" t="s">
        <v>283</v>
      </c>
      <c r="C7" s="267" t="s">
        <v>284</v>
      </c>
      <c r="D7" s="267" t="s">
        <v>425</v>
      </c>
      <c r="E7" s="267" t="s">
        <v>632</v>
      </c>
      <c r="F7" s="267" t="s">
        <v>633</v>
      </c>
      <c r="V7" s="158"/>
      <c r="W7" s="159"/>
      <c r="X7" s="160"/>
      <c r="Y7" s="159"/>
      <c r="Z7" s="161"/>
      <c r="AC7" s="158"/>
      <c r="AD7" s="159"/>
      <c r="AE7" s="160"/>
      <c r="AF7" s="159"/>
      <c r="AG7" s="161"/>
    </row>
    <row r="8" spans="1:33" x14ac:dyDescent="0.25">
      <c r="A8" s="388" t="s">
        <v>283</v>
      </c>
      <c r="B8" s="615" t="str">
        <f>'6.2'!B8</f>
        <v>Catégorie 1</v>
      </c>
      <c r="C8" s="578"/>
      <c r="D8" s="578"/>
      <c r="E8" s="579">
        <f>C8-D8</f>
        <v>0</v>
      </c>
      <c r="F8" s="571"/>
      <c r="V8" s="73" t="s">
        <v>269</v>
      </c>
      <c r="W8" s="90"/>
      <c r="X8" s="91"/>
      <c r="Y8" s="92"/>
      <c r="Z8" s="87"/>
      <c r="AC8" s="73" t="s">
        <v>1</v>
      </c>
      <c r="AD8" s="67"/>
      <c r="AE8" s="68"/>
      <c r="AF8" s="67"/>
      <c r="AG8" s="69"/>
    </row>
    <row r="9" spans="1:33" x14ac:dyDescent="0.25">
      <c r="A9" s="388" t="s">
        <v>284</v>
      </c>
      <c r="B9" s="616" t="str">
        <f>'6.2'!B9</f>
        <v>Catégorie 2</v>
      </c>
      <c r="C9" s="580"/>
      <c r="D9" s="580"/>
      <c r="E9" s="581">
        <f t="shared" ref="E9:E108" si="0">C9-D9</f>
        <v>0</v>
      </c>
      <c r="F9" s="574"/>
      <c r="V9" s="73" t="s">
        <v>270</v>
      </c>
      <c r="W9" s="93"/>
      <c r="X9" s="94"/>
      <c r="Y9" s="95"/>
      <c r="Z9" s="88"/>
      <c r="AC9" s="440" t="s">
        <v>3</v>
      </c>
      <c r="AD9" s="10"/>
      <c r="AE9" s="11"/>
      <c r="AF9" s="10"/>
      <c r="AG9" s="12"/>
    </row>
    <row r="10" spans="1:33" x14ac:dyDescent="0.25">
      <c r="A10" s="388" t="s">
        <v>425</v>
      </c>
      <c r="B10" s="616" t="str">
        <f>'6.2'!B10</f>
        <v>Catégorie 3</v>
      </c>
      <c r="C10" s="580"/>
      <c r="D10" s="580"/>
      <c r="E10" s="581">
        <f t="shared" si="0"/>
        <v>0</v>
      </c>
      <c r="F10" s="574"/>
      <c r="V10" s="73" t="s">
        <v>271</v>
      </c>
      <c r="W10" s="93"/>
      <c r="X10" s="94"/>
      <c r="Y10" s="95"/>
      <c r="Z10" s="88"/>
      <c r="AC10" s="440" t="s">
        <v>4</v>
      </c>
      <c r="AD10" s="10"/>
      <c r="AE10" s="11"/>
      <c r="AF10" s="10"/>
      <c r="AG10" s="12"/>
    </row>
    <row r="11" spans="1:33" x14ac:dyDescent="0.25">
      <c r="A11" s="388" t="s">
        <v>632</v>
      </c>
      <c r="B11" s="616" t="str">
        <f>'6.2'!B11</f>
        <v>Catégorie 4</v>
      </c>
      <c r="C11" s="580"/>
      <c r="D11" s="580"/>
      <c r="E11" s="581">
        <f t="shared" si="0"/>
        <v>0</v>
      </c>
      <c r="F11" s="574"/>
      <c r="V11" s="73" t="s">
        <v>272</v>
      </c>
      <c r="W11" s="93"/>
      <c r="X11" s="94"/>
      <c r="Y11" s="95"/>
      <c r="Z11" s="88"/>
      <c r="AC11" s="440" t="s">
        <v>12</v>
      </c>
      <c r="AD11" s="10"/>
      <c r="AE11" s="11"/>
      <c r="AF11" s="10"/>
      <c r="AG11" s="12"/>
    </row>
    <row r="12" spans="1:33" x14ac:dyDescent="0.25">
      <c r="A12" s="388" t="s">
        <v>633</v>
      </c>
      <c r="B12" s="616" t="str">
        <f>'6.2'!B12</f>
        <v>Catégorie 5</v>
      </c>
      <c r="C12" s="580"/>
      <c r="D12" s="580"/>
      <c r="E12" s="581">
        <f t="shared" si="0"/>
        <v>0</v>
      </c>
      <c r="F12" s="574"/>
      <c r="V12" s="73" t="s">
        <v>273</v>
      </c>
      <c r="W12" s="93"/>
      <c r="X12" s="94"/>
      <c r="Y12" s="95"/>
      <c r="Z12" s="88"/>
      <c r="AC12" s="440" t="s">
        <v>13</v>
      </c>
      <c r="AD12" s="10"/>
      <c r="AE12" s="11"/>
      <c r="AF12" s="10"/>
      <c r="AG12" s="12"/>
    </row>
    <row r="13" spans="1:33" x14ac:dyDescent="0.25">
      <c r="A13" s="388" t="s">
        <v>634</v>
      </c>
      <c r="B13" s="616" t="str">
        <f>'6.2'!B13</f>
        <v>Catégorie 6</v>
      </c>
      <c r="C13" s="580"/>
      <c r="D13" s="580"/>
      <c r="E13" s="581">
        <f t="shared" si="0"/>
        <v>0</v>
      </c>
      <c r="F13" s="574"/>
      <c r="V13" s="73" t="s">
        <v>274</v>
      </c>
      <c r="W13" s="93"/>
      <c r="X13" s="94"/>
      <c r="Y13" s="95"/>
      <c r="Z13" s="88"/>
      <c r="AC13" s="440" t="s">
        <v>14</v>
      </c>
      <c r="AD13" s="10"/>
      <c r="AE13" s="11"/>
      <c r="AF13" s="10"/>
      <c r="AG13" s="12"/>
    </row>
    <row r="14" spans="1:33" x14ac:dyDescent="0.25">
      <c r="A14" s="388" t="s">
        <v>635</v>
      </c>
      <c r="B14" s="616" t="str">
        <f>'6.2'!B14</f>
        <v>Catégorie 7</v>
      </c>
      <c r="C14" s="580"/>
      <c r="D14" s="580"/>
      <c r="E14" s="581">
        <f t="shared" si="0"/>
        <v>0</v>
      </c>
      <c r="F14" s="574"/>
      <c r="V14" s="73" t="s">
        <v>275</v>
      </c>
      <c r="W14" s="93"/>
      <c r="X14" s="94"/>
      <c r="Y14" s="95"/>
      <c r="Z14" s="88"/>
      <c r="AC14" s="440" t="s">
        <v>15</v>
      </c>
      <c r="AD14" s="10"/>
      <c r="AE14" s="11"/>
      <c r="AF14" s="10"/>
      <c r="AG14" s="12"/>
    </row>
    <row r="15" spans="1:33" x14ac:dyDescent="0.25">
      <c r="A15" s="388" t="s">
        <v>636</v>
      </c>
      <c r="B15" s="616" t="str">
        <f>'6.2'!B15</f>
        <v>Catégorie 8</v>
      </c>
      <c r="C15" s="580"/>
      <c r="D15" s="580"/>
      <c r="E15" s="581">
        <f t="shared" si="0"/>
        <v>0</v>
      </c>
      <c r="F15" s="574"/>
      <c r="V15" s="73" t="s">
        <v>276</v>
      </c>
      <c r="W15" s="93"/>
      <c r="X15" s="94"/>
      <c r="Y15" s="95"/>
      <c r="Z15" s="88"/>
      <c r="AC15" s="440" t="s">
        <v>16</v>
      </c>
      <c r="AD15" s="10"/>
      <c r="AE15" s="11"/>
      <c r="AF15" s="10"/>
      <c r="AG15" s="12"/>
    </row>
    <row r="16" spans="1:33" x14ac:dyDescent="0.25">
      <c r="A16" s="388" t="s">
        <v>637</v>
      </c>
      <c r="B16" s="616" t="str">
        <f>'6.2'!B16</f>
        <v>Catégorie 9</v>
      </c>
      <c r="C16" s="580"/>
      <c r="D16" s="580"/>
      <c r="E16" s="581">
        <f t="shared" si="0"/>
        <v>0</v>
      </c>
      <c r="F16" s="574"/>
      <c r="V16" s="73" t="s">
        <v>277</v>
      </c>
      <c r="W16" s="93"/>
      <c r="X16" s="94"/>
      <c r="Y16" s="95"/>
      <c r="Z16" s="88"/>
      <c r="AC16" s="440" t="s">
        <v>17</v>
      </c>
      <c r="AD16" s="10"/>
      <c r="AE16" s="11"/>
      <c r="AF16" s="10"/>
      <c r="AG16" s="12"/>
    </row>
    <row r="17" spans="1:33" x14ac:dyDescent="0.25">
      <c r="A17" s="388" t="s">
        <v>638</v>
      </c>
      <c r="B17" s="616" t="str">
        <f>'6.2'!B17</f>
        <v>Catégorie 10</v>
      </c>
      <c r="C17" s="580"/>
      <c r="D17" s="580"/>
      <c r="E17" s="581">
        <f t="shared" si="0"/>
        <v>0</v>
      </c>
      <c r="F17" s="574"/>
      <c r="V17" s="73" t="s">
        <v>278</v>
      </c>
      <c r="W17" s="93"/>
      <c r="X17" s="94"/>
      <c r="Y17" s="95"/>
      <c r="Z17" s="88"/>
      <c r="AC17" s="440" t="s">
        <v>18</v>
      </c>
      <c r="AD17" s="10"/>
      <c r="AE17" s="11"/>
      <c r="AF17" s="10"/>
      <c r="AG17" s="12"/>
    </row>
    <row r="18" spans="1:33" x14ac:dyDescent="0.25">
      <c r="A18" s="388" t="s">
        <v>639</v>
      </c>
      <c r="B18" s="616" t="str">
        <f>'6.2'!B18</f>
        <v>Catégorie 11</v>
      </c>
      <c r="C18" s="580"/>
      <c r="D18" s="580"/>
      <c r="E18" s="581">
        <f t="shared" si="0"/>
        <v>0</v>
      </c>
      <c r="F18" s="574"/>
      <c r="V18" s="73" t="s">
        <v>452</v>
      </c>
      <c r="W18" s="93"/>
      <c r="X18" s="94"/>
      <c r="Y18" s="95"/>
      <c r="Z18" s="88"/>
      <c r="AC18" s="440" t="s">
        <v>472</v>
      </c>
      <c r="AD18" s="10"/>
      <c r="AE18" s="11"/>
      <c r="AF18" s="10"/>
      <c r="AG18" s="12"/>
    </row>
    <row r="19" spans="1:33" x14ac:dyDescent="0.25">
      <c r="A19" s="388" t="s">
        <v>640</v>
      </c>
      <c r="B19" s="616" t="str">
        <f>'6.2'!B19</f>
        <v>Catégorie 12</v>
      </c>
      <c r="C19" s="580"/>
      <c r="D19" s="580"/>
      <c r="E19" s="581">
        <f t="shared" si="0"/>
        <v>0</v>
      </c>
      <c r="F19" s="574"/>
      <c r="V19" s="73" t="s">
        <v>453</v>
      </c>
      <c r="W19" s="93"/>
      <c r="X19" s="94"/>
      <c r="Y19" s="95"/>
      <c r="Z19" s="88"/>
      <c r="AC19" s="440" t="s">
        <v>473</v>
      </c>
      <c r="AD19" s="10"/>
      <c r="AE19" s="11"/>
      <c r="AF19" s="10"/>
      <c r="AG19" s="12"/>
    </row>
    <row r="20" spans="1:33" x14ac:dyDescent="0.25">
      <c r="A20" s="388" t="s">
        <v>641</v>
      </c>
      <c r="B20" s="616" t="str">
        <f>'6.2'!B20</f>
        <v>Catégorie 13</v>
      </c>
      <c r="C20" s="580"/>
      <c r="D20" s="580"/>
      <c r="E20" s="581">
        <f t="shared" si="0"/>
        <v>0</v>
      </c>
      <c r="F20" s="574"/>
      <c r="V20" s="73" t="s">
        <v>454</v>
      </c>
      <c r="W20" s="93"/>
      <c r="X20" s="94"/>
      <c r="Y20" s="95"/>
      <c r="Z20" s="88"/>
      <c r="AC20" s="440" t="s">
        <v>474</v>
      </c>
      <c r="AD20" s="10"/>
      <c r="AE20" s="11"/>
      <c r="AF20" s="10"/>
      <c r="AG20" s="12"/>
    </row>
    <row r="21" spans="1:33" x14ac:dyDescent="0.25">
      <c r="A21" s="388" t="s">
        <v>642</v>
      </c>
      <c r="B21" s="616" t="str">
        <f>'6.2'!B21</f>
        <v>Catégorie 14</v>
      </c>
      <c r="C21" s="580"/>
      <c r="D21" s="580"/>
      <c r="E21" s="581">
        <f t="shared" si="0"/>
        <v>0</v>
      </c>
      <c r="F21" s="574"/>
      <c r="V21" s="73" t="s">
        <v>455</v>
      </c>
      <c r="W21" s="93"/>
      <c r="X21" s="94"/>
      <c r="Y21" s="95"/>
      <c r="Z21" s="88"/>
      <c r="AC21" s="440" t="s">
        <v>475</v>
      </c>
      <c r="AD21" s="10"/>
      <c r="AE21" s="11"/>
      <c r="AF21" s="10"/>
      <c r="AG21" s="12"/>
    </row>
    <row r="22" spans="1:33" x14ac:dyDescent="0.25">
      <c r="A22" s="388" t="s">
        <v>643</v>
      </c>
      <c r="B22" s="616" t="str">
        <f>'6.2'!B22</f>
        <v>Catégorie 15</v>
      </c>
      <c r="C22" s="580"/>
      <c r="D22" s="580"/>
      <c r="E22" s="581">
        <f t="shared" si="0"/>
        <v>0</v>
      </c>
      <c r="F22" s="574"/>
      <c r="V22" s="73" t="s">
        <v>456</v>
      </c>
      <c r="W22" s="93"/>
      <c r="X22" s="94"/>
      <c r="Y22" s="95"/>
      <c r="Z22" s="88"/>
      <c r="AC22" s="440" t="s">
        <v>476</v>
      </c>
      <c r="AD22" s="10"/>
      <c r="AE22" s="11"/>
      <c r="AF22" s="10"/>
      <c r="AG22" s="12"/>
    </row>
    <row r="23" spans="1:33" x14ac:dyDescent="0.25">
      <c r="A23" s="388" t="s">
        <v>644</v>
      </c>
      <c r="B23" s="616" t="str">
        <f>'6.2'!B23</f>
        <v>Catégorie 16</v>
      </c>
      <c r="C23" s="580"/>
      <c r="D23" s="580"/>
      <c r="E23" s="581">
        <f t="shared" si="0"/>
        <v>0</v>
      </c>
      <c r="F23" s="574"/>
      <c r="V23" s="73" t="s">
        <v>457</v>
      </c>
      <c r="W23" s="93"/>
      <c r="X23" s="94"/>
      <c r="Y23" s="95"/>
      <c r="Z23" s="88"/>
      <c r="AC23" s="440" t="s">
        <v>477</v>
      </c>
      <c r="AD23" s="10"/>
      <c r="AE23" s="11"/>
      <c r="AF23" s="10"/>
      <c r="AG23" s="12"/>
    </row>
    <row r="24" spans="1:33" x14ac:dyDescent="0.25">
      <c r="A24" s="388" t="s">
        <v>645</v>
      </c>
      <c r="B24" s="616" t="str">
        <f>'6.2'!B24</f>
        <v>Catégorie 17</v>
      </c>
      <c r="C24" s="580"/>
      <c r="D24" s="580"/>
      <c r="E24" s="581">
        <f t="shared" si="0"/>
        <v>0</v>
      </c>
      <c r="F24" s="574"/>
      <c r="V24" s="73" t="s">
        <v>458</v>
      </c>
      <c r="W24" s="93"/>
      <c r="X24" s="94"/>
      <c r="Y24" s="95"/>
      <c r="Z24" s="88"/>
      <c r="AC24" s="440" t="s">
        <v>478</v>
      </c>
      <c r="AD24" s="10"/>
      <c r="AE24" s="11"/>
      <c r="AF24" s="10"/>
      <c r="AG24" s="12"/>
    </row>
    <row r="25" spans="1:33" x14ac:dyDescent="0.25">
      <c r="A25" s="388" t="s">
        <v>646</v>
      </c>
      <c r="B25" s="616" t="str">
        <f>'6.2'!B25</f>
        <v>Catégorie 18</v>
      </c>
      <c r="C25" s="580"/>
      <c r="D25" s="580"/>
      <c r="E25" s="581">
        <f t="shared" si="0"/>
        <v>0</v>
      </c>
      <c r="F25" s="574"/>
      <c r="V25" s="73" t="s">
        <v>459</v>
      </c>
      <c r="W25" s="93"/>
      <c r="X25" s="94"/>
      <c r="Y25" s="95"/>
      <c r="Z25" s="88"/>
      <c r="AC25" s="440" t="s">
        <v>479</v>
      </c>
      <c r="AD25" s="10"/>
      <c r="AE25" s="11"/>
      <c r="AF25" s="10"/>
      <c r="AG25" s="12"/>
    </row>
    <row r="26" spans="1:33" x14ac:dyDescent="0.25">
      <c r="A26" s="388" t="s">
        <v>647</v>
      </c>
      <c r="B26" s="616" t="str">
        <f>'6.2'!B26</f>
        <v>Catégorie 19</v>
      </c>
      <c r="C26" s="580"/>
      <c r="D26" s="580"/>
      <c r="E26" s="581">
        <f t="shared" si="0"/>
        <v>0</v>
      </c>
      <c r="F26" s="574"/>
      <c r="V26" s="73" t="s">
        <v>460</v>
      </c>
      <c r="W26" s="93"/>
      <c r="X26" s="94"/>
      <c r="Y26" s="95"/>
      <c r="Z26" s="88"/>
      <c r="AC26" s="440" t="s">
        <v>480</v>
      </c>
      <c r="AD26" s="10"/>
      <c r="AE26" s="11"/>
      <c r="AF26" s="10"/>
      <c r="AG26" s="12"/>
    </row>
    <row r="27" spans="1:33" ht="14.4" thickBot="1" x14ac:dyDescent="0.3">
      <c r="A27" s="388" t="s">
        <v>648</v>
      </c>
      <c r="B27" s="616" t="str">
        <f>'6.2'!B27</f>
        <v>Catégorie 20</v>
      </c>
      <c r="C27" s="580"/>
      <c r="D27" s="580"/>
      <c r="E27" s="581">
        <f t="shared" si="0"/>
        <v>0</v>
      </c>
      <c r="F27" s="574"/>
      <c r="V27" s="73" t="s">
        <v>461</v>
      </c>
      <c r="W27" s="93"/>
      <c r="X27" s="94"/>
      <c r="Y27" s="95"/>
      <c r="Z27" s="88"/>
      <c r="AC27" s="440" t="s">
        <v>481</v>
      </c>
      <c r="AD27" s="10"/>
      <c r="AE27" s="11"/>
      <c r="AF27" s="10"/>
      <c r="AG27" s="12"/>
    </row>
    <row r="28" spans="1:33" hidden="1" outlineLevel="1" x14ac:dyDescent="0.25">
      <c r="A28" s="388" t="s">
        <v>649</v>
      </c>
      <c r="B28" s="616" t="str">
        <f>'6.2'!B28</f>
        <v>Catégorie 21</v>
      </c>
      <c r="C28" s="580"/>
      <c r="D28" s="580"/>
      <c r="E28" s="581">
        <f t="shared" si="0"/>
        <v>0</v>
      </c>
      <c r="F28" s="574"/>
      <c r="V28" s="73" t="s">
        <v>462</v>
      </c>
      <c r="W28" s="93"/>
      <c r="X28" s="94"/>
      <c r="Y28" s="95"/>
      <c r="Z28" s="88"/>
      <c r="AC28" s="440" t="s">
        <v>482</v>
      </c>
      <c r="AD28" s="10"/>
      <c r="AE28" s="11"/>
      <c r="AF28" s="10"/>
      <c r="AG28" s="12"/>
    </row>
    <row r="29" spans="1:33" hidden="1" outlineLevel="1" x14ac:dyDescent="0.25">
      <c r="A29" s="388" t="s">
        <v>650</v>
      </c>
      <c r="B29" s="616" t="str">
        <f>'6.2'!B29</f>
        <v>Catégorie 22</v>
      </c>
      <c r="C29" s="580"/>
      <c r="D29" s="580"/>
      <c r="E29" s="581">
        <f t="shared" si="0"/>
        <v>0</v>
      </c>
      <c r="F29" s="574"/>
      <c r="V29" s="73" t="s">
        <v>463</v>
      </c>
      <c r="W29" s="93"/>
      <c r="X29" s="94"/>
      <c r="Y29" s="95"/>
      <c r="Z29" s="88"/>
      <c r="AC29" s="440" t="s">
        <v>483</v>
      </c>
      <c r="AD29" s="10"/>
      <c r="AE29" s="11"/>
      <c r="AF29" s="10"/>
      <c r="AG29" s="12"/>
    </row>
    <row r="30" spans="1:33" hidden="1" outlineLevel="1" x14ac:dyDescent="0.25">
      <c r="A30" s="388" t="s">
        <v>651</v>
      </c>
      <c r="B30" s="616" t="str">
        <f>'6.2'!B30</f>
        <v>Catégorie 23</v>
      </c>
      <c r="C30" s="580"/>
      <c r="D30" s="580"/>
      <c r="E30" s="581">
        <f t="shared" si="0"/>
        <v>0</v>
      </c>
      <c r="F30" s="574"/>
      <c r="V30" s="73" t="s">
        <v>464</v>
      </c>
      <c r="W30" s="93"/>
      <c r="X30" s="94"/>
      <c r="Y30" s="95"/>
      <c r="Z30" s="88"/>
      <c r="AC30" s="440" t="s">
        <v>484</v>
      </c>
      <c r="AD30" s="10"/>
      <c r="AE30" s="11"/>
      <c r="AF30" s="10"/>
      <c r="AG30" s="12"/>
    </row>
    <row r="31" spans="1:33" hidden="1" outlineLevel="1" x14ac:dyDescent="0.25">
      <c r="A31" s="388" t="s">
        <v>652</v>
      </c>
      <c r="B31" s="616" t="str">
        <f>'6.2'!B31</f>
        <v>Catégorie 24</v>
      </c>
      <c r="C31" s="580"/>
      <c r="D31" s="580"/>
      <c r="E31" s="581">
        <f t="shared" si="0"/>
        <v>0</v>
      </c>
      <c r="F31" s="574"/>
      <c r="V31" s="73" t="s">
        <v>465</v>
      </c>
      <c r="W31" s="93"/>
      <c r="X31" s="94"/>
      <c r="Y31" s="95"/>
      <c r="Z31" s="88"/>
      <c r="AC31" s="440" t="s">
        <v>485</v>
      </c>
      <c r="AD31" s="10"/>
      <c r="AE31" s="11"/>
      <c r="AF31" s="10"/>
      <c r="AG31" s="12"/>
    </row>
    <row r="32" spans="1:33" hidden="1" outlineLevel="1" x14ac:dyDescent="0.25">
      <c r="A32" s="388" t="s">
        <v>653</v>
      </c>
      <c r="B32" s="616" t="str">
        <f>'6.2'!B32</f>
        <v>Catégorie 25</v>
      </c>
      <c r="C32" s="580"/>
      <c r="D32" s="580"/>
      <c r="E32" s="581">
        <f t="shared" si="0"/>
        <v>0</v>
      </c>
      <c r="F32" s="574"/>
      <c r="V32" s="73" t="s">
        <v>466</v>
      </c>
      <c r="W32" s="93"/>
      <c r="X32" s="94"/>
      <c r="Y32" s="95"/>
      <c r="Z32" s="88"/>
      <c r="AC32" s="440" t="s">
        <v>486</v>
      </c>
      <c r="AD32" s="10"/>
      <c r="AE32" s="11"/>
      <c r="AF32" s="10"/>
      <c r="AG32" s="12"/>
    </row>
    <row r="33" spans="1:33" hidden="1" outlineLevel="1" x14ac:dyDescent="0.25">
      <c r="A33" s="388" t="s">
        <v>654</v>
      </c>
      <c r="B33" s="616" t="str">
        <f>'6.2'!B33</f>
        <v>Catégorie 26</v>
      </c>
      <c r="C33" s="580"/>
      <c r="D33" s="580"/>
      <c r="E33" s="581">
        <f t="shared" si="0"/>
        <v>0</v>
      </c>
      <c r="F33" s="574"/>
      <c r="V33" s="73" t="s">
        <v>467</v>
      </c>
      <c r="W33" s="93"/>
      <c r="X33" s="94"/>
      <c r="Y33" s="95"/>
      <c r="Z33" s="88"/>
      <c r="AC33" s="440" t="s">
        <v>487</v>
      </c>
      <c r="AD33" s="10"/>
      <c r="AE33" s="11"/>
      <c r="AF33" s="10"/>
      <c r="AG33" s="12"/>
    </row>
    <row r="34" spans="1:33" hidden="1" outlineLevel="1" x14ac:dyDescent="0.25">
      <c r="A34" s="388" t="s">
        <v>655</v>
      </c>
      <c r="B34" s="616" t="str">
        <f>'6.2'!B34</f>
        <v>Catégorie 27</v>
      </c>
      <c r="C34" s="580"/>
      <c r="D34" s="580"/>
      <c r="E34" s="581">
        <f t="shared" si="0"/>
        <v>0</v>
      </c>
      <c r="F34" s="574"/>
      <c r="V34" s="73" t="s">
        <v>468</v>
      </c>
      <c r="W34" s="93"/>
      <c r="X34" s="94"/>
      <c r="Y34" s="95"/>
      <c r="Z34" s="88"/>
      <c r="AC34" s="440" t="s">
        <v>488</v>
      </c>
      <c r="AD34" s="10"/>
      <c r="AE34" s="11"/>
      <c r="AF34" s="10"/>
      <c r="AG34" s="12"/>
    </row>
    <row r="35" spans="1:33" hidden="1" outlineLevel="1" x14ac:dyDescent="0.25">
      <c r="A35" s="388" t="s">
        <v>656</v>
      </c>
      <c r="B35" s="616" t="str">
        <f>'6.2'!B35</f>
        <v>Catégorie 28</v>
      </c>
      <c r="C35" s="580"/>
      <c r="D35" s="580"/>
      <c r="E35" s="581">
        <f t="shared" si="0"/>
        <v>0</v>
      </c>
      <c r="F35" s="574"/>
      <c r="V35" s="73" t="s">
        <v>469</v>
      </c>
      <c r="W35" s="93"/>
      <c r="X35" s="94"/>
      <c r="Y35" s="95"/>
      <c r="Z35" s="88"/>
      <c r="AC35" s="440" t="s">
        <v>489</v>
      </c>
      <c r="AD35" s="10"/>
      <c r="AE35" s="11"/>
      <c r="AF35" s="10"/>
      <c r="AG35" s="12"/>
    </row>
    <row r="36" spans="1:33" hidden="1" outlineLevel="1" x14ac:dyDescent="0.25">
      <c r="A36" s="388" t="s">
        <v>657</v>
      </c>
      <c r="B36" s="616" t="str">
        <f>'6.2'!B36</f>
        <v>Catégorie 29</v>
      </c>
      <c r="C36" s="580"/>
      <c r="D36" s="580"/>
      <c r="E36" s="581">
        <f t="shared" si="0"/>
        <v>0</v>
      </c>
      <c r="F36" s="574"/>
      <c r="V36" s="73" t="s">
        <v>470</v>
      </c>
      <c r="W36" s="93"/>
      <c r="X36" s="94"/>
      <c r="Y36" s="95"/>
      <c r="Z36" s="88"/>
      <c r="AC36" s="440" t="s">
        <v>490</v>
      </c>
      <c r="AD36" s="10"/>
      <c r="AE36" s="11"/>
      <c r="AF36" s="10"/>
      <c r="AG36" s="12"/>
    </row>
    <row r="37" spans="1:33" hidden="1" outlineLevel="1" x14ac:dyDescent="0.25">
      <c r="A37" s="388" t="s">
        <v>658</v>
      </c>
      <c r="B37" s="616" t="str">
        <f>'6.2'!B37</f>
        <v>Catégorie 30</v>
      </c>
      <c r="C37" s="580"/>
      <c r="D37" s="580"/>
      <c r="E37" s="581">
        <f t="shared" si="0"/>
        <v>0</v>
      </c>
      <c r="F37" s="574"/>
      <c r="V37" s="73" t="s">
        <v>471</v>
      </c>
      <c r="W37" s="93"/>
      <c r="X37" s="94"/>
      <c r="Y37" s="95"/>
      <c r="Z37" s="88"/>
      <c r="AC37" s="440" t="s">
        <v>491</v>
      </c>
      <c r="AD37" s="10"/>
      <c r="AE37" s="11"/>
      <c r="AF37" s="10"/>
      <c r="AG37" s="12"/>
    </row>
    <row r="38" spans="1:33" hidden="1" outlineLevel="1" x14ac:dyDescent="0.25">
      <c r="A38" s="388" t="s">
        <v>659</v>
      </c>
      <c r="B38" s="616" t="str">
        <f>'6.2'!B38</f>
        <v>Catégorie 31</v>
      </c>
      <c r="C38" s="580"/>
      <c r="D38" s="580"/>
      <c r="E38" s="581">
        <f t="shared" si="0"/>
        <v>0</v>
      </c>
      <c r="F38" s="574"/>
      <c r="V38" s="73" t="s">
        <v>493</v>
      </c>
      <c r="W38" s="93"/>
      <c r="X38" s="94"/>
      <c r="Y38" s="95"/>
      <c r="Z38" s="88"/>
      <c r="AC38" s="440" t="s">
        <v>492</v>
      </c>
      <c r="AD38" s="10"/>
      <c r="AE38" s="11"/>
      <c r="AF38" s="10"/>
      <c r="AG38" s="12"/>
    </row>
    <row r="39" spans="1:33" hidden="1" outlineLevel="1" x14ac:dyDescent="0.25">
      <c r="A39" s="388" t="s">
        <v>660</v>
      </c>
      <c r="B39" s="616" t="str">
        <f>'6.2'!B39</f>
        <v>Catégorie 32</v>
      </c>
      <c r="C39" s="580"/>
      <c r="D39" s="580"/>
      <c r="E39" s="581">
        <f t="shared" si="0"/>
        <v>0</v>
      </c>
      <c r="F39" s="574"/>
      <c r="V39" s="73" t="s">
        <v>494</v>
      </c>
      <c r="W39" s="93"/>
      <c r="X39" s="94"/>
      <c r="Y39" s="95"/>
      <c r="Z39" s="88"/>
      <c r="AC39" s="440" t="s">
        <v>563</v>
      </c>
      <c r="AD39" s="10"/>
      <c r="AE39" s="11"/>
      <c r="AF39" s="10"/>
      <c r="AG39" s="12"/>
    </row>
    <row r="40" spans="1:33" hidden="1" outlineLevel="1" x14ac:dyDescent="0.25">
      <c r="A40" s="388" t="s">
        <v>661</v>
      </c>
      <c r="B40" s="616" t="str">
        <f>'6.2'!B40</f>
        <v>Catégorie 33</v>
      </c>
      <c r="C40" s="580"/>
      <c r="D40" s="580"/>
      <c r="E40" s="581">
        <f t="shared" si="0"/>
        <v>0</v>
      </c>
      <c r="F40" s="574"/>
      <c r="V40" s="73" t="s">
        <v>495</v>
      </c>
      <c r="W40" s="93"/>
      <c r="X40" s="94"/>
      <c r="Y40" s="95"/>
      <c r="Z40" s="88"/>
      <c r="AC40" s="440" t="s">
        <v>564</v>
      </c>
      <c r="AD40" s="10"/>
      <c r="AE40" s="11"/>
      <c r="AF40" s="10"/>
      <c r="AG40" s="12"/>
    </row>
    <row r="41" spans="1:33" hidden="1" outlineLevel="1" x14ac:dyDescent="0.25">
      <c r="A41" s="388" t="s">
        <v>662</v>
      </c>
      <c r="B41" s="616" t="str">
        <f>'6.2'!B41</f>
        <v>Catégorie 34</v>
      </c>
      <c r="C41" s="580"/>
      <c r="D41" s="580"/>
      <c r="E41" s="581">
        <f t="shared" si="0"/>
        <v>0</v>
      </c>
      <c r="F41" s="574"/>
      <c r="V41" s="73" t="s">
        <v>496</v>
      </c>
      <c r="W41" s="93"/>
      <c r="X41" s="94"/>
      <c r="Y41" s="95"/>
      <c r="Z41" s="88"/>
      <c r="AC41" s="440" t="s">
        <v>565</v>
      </c>
      <c r="AD41" s="10"/>
      <c r="AE41" s="11"/>
      <c r="AF41" s="10"/>
      <c r="AG41" s="12"/>
    </row>
    <row r="42" spans="1:33" hidden="1" outlineLevel="1" x14ac:dyDescent="0.25">
      <c r="A42" s="388" t="s">
        <v>663</v>
      </c>
      <c r="B42" s="616" t="str">
        <f>'6.2'!B42</f>
        <v>Catégorie 35</v>
      </c>
      <c r="C42" s="580"/>
      <c r="D42" s="580"/>
      <c r="E42" s="581">
        <f t="shared" si="0"/>
        <v>0</v>
      </c>
      <c r="F42" s="574"/>
      <c r="V42" s="73" t="s">
        <v>497</v>
      </c>
      <c r="W42" s="93"/>
      <c r="X42" s="94"/>
      <c r="Y42" s="95"/>
      <c r="Z42" s="88"/>
      <c r="AC42" s="440" t="s">
        <v>566</v>
      </c>
      <c r="AD42" s="10"/>
      <c r="AE42" s="11"/>
      <c r="AF42" s="10"/>
      <c r="AG42" s="12"/>
    </row>
    <row r="43" spans="1:33" hidden="1" outlineLevel="1" x14ac:dyDescent="0.25">
      <c r="A43" s="388" t="s">
        <v>664</v>
      </c>
      <c r="B43" s="616" t="str">
        <f>'6.2'!B43</f>
        <v>Catégorie 36</v>
      </c>
      <c r="C43" s="580"/>
      <c r="D43" s="580"/>
      <c r="E43" s="581">
        <f t="shared" si="0"/>
        <v>0</v>
      </c>
      <c r="F43" s="574"/>
      <c r="V43" s="73" t="s">
        <v>498</v>
      </c>
      <c r="W43" s="93"/>
      <c r="X43" s="94"/>
      <c r="Y43" s="95"/>
      <c r="Z43" s="88"/>
      <c r="AC43" s="440" t="s">
        <v>567</v>
      </c>
      <c r="AD43" s="10"/>
      <c r="AE43" s="11"/>
      <c r="AF43" s="10"/>
      <c r="AG43" s="12"/>
    </row>
    <row r="44" spans="1:33" hidden="1" outlineLevel="1" x14ac:dyDescent="0.25">
      <c r="A44" s="388" t="s">
        <v>665</v>
      </c>
      <c r="B44" s="616" t="str">
        <f>'6.2'!B44</f>
        <v>Catégorie 37</v>
      </c>
      <c r="C44" s="580"/>
      <c r="D44" s="580"/>
      <c r="E44" s="581">
        <f t="shared" si="0"/>
        <v>0</v>
      </c>
      <c r="F44" s="574"/>
      <c r="V44" s="73" t="s">
        <v>499</v>
      </c>
      <c r="W44" s="93"/>
      <c r="X44" s="94"/>
      <c r="Y44" s="95"/>
      <c r="Z44" s="88"/>
      <c r="AC44" s="440" t="s">
        <v>568</v>
      </c>
      <c r="AD44" s="10"/>
      <c r="AE44" s="11"/>
      <c r="AF44" s="10"/>
      <c r="AG44" s="12"/>
    </row>
    <row r="45" spans="1:33" hidden="1" outlineLevel="1" x14ac:dyDescent="0.25">
      <c r="A45" s="388" t="s">
        <v>666</v>
      </c>
      <c r="B45" s="616" t="str">
        <f>'6.2'!B45</f>
        <v>Catégorie 38</v>
      </c>
      <c r="C45" s="580"/>
      <c r="D45" s="580"/>
      <c r="E45" s="581">
        <f t="shared" si="0"/>
        <v>0</v>
      </c>
      <c r="F45" s="574"/>
      <c r="V45" s="73" t="s">
        <v>500</v>
      </c>
      <c r="W45" s="93"/>
      <c r="X45" s="94"/>
      <c r="Y45" s="95"/>
      <c r="Z45" s="88"/>
      <c r="AC45" s="440" t="s">
        <v>569</v>
      </c>
      <c r="AD45" s="10"/>
      <c r="AE45" s="11"/>
      <c r="AF45" s="10"/>
      <c r="AG45" s="12"/>
    </row>
    <row r="46" spans="1:33" hidden="1" outlineLevel="1" x14ac:dyDescent="0.25">
      <c r="A46" s="388" t="s">
        <v>667</v>
      </c>
      <c r="B46" s="616" t="str">
        <f>'6.2'!B46</f>
        <v>Catégorie 39</v>
      </c>
      <c r="C46" s="580"/>
      <c r="D46" s="580"/>
      <c r="E46" s="581">
        <f t="shared" si="0"/>
        <v>0</v>
      </c>
      <c r="F46" s="574"/>
      <c r="V46" s="73" t="s">
        <v>501</v>
      </c>
      <c r="W46" s="93"/>
      <c r="X46" s="94"/>
      <c r="Y46" s="95"/>
      <c r="Z46" s="88"/>
      <c r="AC46" s="440" t="s">
        <v>570</v>
      </c>
      <c r="AD46" s="10"/>
      <c r="AE46" s="11"/>
      <c r="AF46" s="10"/>
      <c r="AG46" s="12"/>
    </row>
    <row r="47" spans="1:33" hidden="1" outlineLevel="1" x14ac:dyDescent="0.25">
      <c r="A47" s="388" t="s">
        <v>668</v>
      </c>
      <c r="B47" s="616" t="str">
        <f>'6.2'!B47</f>
        <v>Catégorie 40</v>
      </c>
      <c r="C47" s="580"/>
      <c r="D47" s="580"/>
      <c r="E47" s="581">
        <f t="shared" si="0"/>
        <v>0</v>
      </c>
      <c r="F47" s="574"/>
      <c r="V47" s="73" t="s">
        <v>502</v>
      </c>
      <c r="W47" s="93"/>
      <c r="X47" s="94"/>
      <c r="Y47" s="95"/>
      <c r="Z47" s="88"/>
      <c r="AC47" s="440" t="s">
        <v>571</v>
      </c>
      <c r="AD47" s="10"/>
      <c r="AE47" s="11"/>
      <c r="AF47" s="10"/>
      <c r="AG47" s="12"/>
    </row>
    <row r="48" spans="1:33" hidden="1" outlineLevel="1" x14ac:dyDescent="0.25">
      <c r="A48" s="388" t="s">
        <v>669</v>
      </c>
      <c r="B48" s="616" t="str">
        <f>'6.2'!B48</f>
        <v>Catégorie 41</v>
      </c>
      <c r="C48" s="580"/>
      <c r="D48" s="580"/>
      <c r="E48" s="581">
        <f t="shared" si="0"/>
        <v>0</v>
      </c>
      <c r="F48" s="574"/>
      <c r="V48" s="73" t="s">
        <v>503</v>
      </c>
      <c r="W48" s="93"/>
      <c r="X48" s="94"/>
      <c r="Y48" s="95"/>
      <c r="Z48" s="88"/>
      <c r="AC48" s="440" t="s">
        <v>572</v>
      </c>
      <c r="AD48" s="10"/>
      <c r="AE48" s="11"/>
      <c r="AF48" s="10"/>
      <c r="AG48" s="12"/>
    </row>
    <row r="49" spans="1:33" hidden="1" outlineLevel="1" x14ac:dyDescent="0.25">
      <c r="A49" s="388" t="s">
        <v>670</v>
      </c>
      <c r="B49" s="616" t="str">
        <f>'6.2'!B49</f>
        <v>Catégorie 42</v>
      </c>
      <c r="C49" s="580"/>
      <c r="D49" s="580"/>
      <c r="E49" s="581">
        <f t="shared" si="0"/>
        <v>0</v>
      </c>
      <c r="F49" s="574"/>
      <c r="V49" s="73" t="s">
        <v>504</v>
      </c>
      <c r="W49" s="93"/>
      <c r="X49" s="94"/>
      <c r="Y49" s="95"/>
      <c r="Z49" s="88"/>
      <c r="AC49" s="440" t="s">
        <v>573</v>
      </c>
      <c r="AD49" s="10"/>
      <c r="AE49" s="11"/>
      <c r="AF49" s="10"/>
      <c r="AG49" s="12"/>
    </row>
    <row r="50" spans="1:33" hidden="1" outlineLevel="1" x14ac:dyDescent="0.25">
      <c r="A50" s="388" t="s">
        <v>671</v>
      </c>
      <c r="B50" s="616" t="str">
        <f>'6.2'!B50</f>
        <v>Catégorie 43</v>
      </c>
      <c r="C50" s="580"/>
      <c r="D50" s="580"/>
      <c r="E50" s="581">
        <f t="shared" si="0"/>
        <v>0</v>
      </c>
      <c r="F50" s="574"/>
      <c r="V50" s="73" t="s">
        <v>505</v>
      </c>
      <c r="W50" s="93"/>
      <c r="X50" s="94"/>
      <c r="Y50" s="95"/>
      <c r="Z50" s="88"/>
      <c r="AC50" s="440" t="s">
        <v>574</v>
      </c>
      <c r="AD50" s="10"/>
      <c r="AE50" s="11"/>
      <c r="AF50" s="10"/>
      <c r="AG50" s="12"/>
    </row>
    <row r="51" spans="1:33" hidden="1" outlineLevel="1" x14ac:dyDescent="0.25">
      <c r="A51" s="388" t="s">
        <v>672</v>
      </c>
      <c r="B51" s="616" t="str">
        <f>'6.2'!B51</f>
        <v>Catégorie 44</v>
      </c>
      <c r="C51" s="580"/>
      <c r="D51" s="580"/>
      <c r="E51" s="581">
        <f t="shared" si="0"/>
        <v>0</v>
      </c>
      <c r="F51" s="574"/>
      <c r="V51" s="73" t="s">
        <v>506</v>
      </c>
      <c r="W51" s="93"/>
      <c r="X51" s="94"/>
      <c r="Y51" s="95"/>
      <c r="Z51" s="88"/>
      <c r="AC51" s="440" t="s">
        <v>575</v>
      </c>
      <c r="AD51" s="10"/>
      <c r="AE51" s="11"/>
      <c r="AF51" s="10"/>
      <c r="AG51" s="12"/>
    </row>
    <row r="52" spans="1:33" hidden="1" outlineLevel="1" x14ac:dyDescent="0.25">
      <c r="A52" s="388" t="s">
        <v>673</v>
      </c>
      <c r="B52" s="616" t="str">
        <f>'6.2'!B52</f>
        <v>Catégorie 45</v>
      </c>
      <c r="C52" s="580"/>
      <c r="D52" s="580"/>
      <c r="E52" s="581">
        <f t="shared" si="0"/>
        <v>0</v>
      </c>
      <c r="F52" s="574"/>
      <c r="V52" s="73" t="s">
        <v>507</v>
      </c>
      <c r="W52" s="93"/>
      <c r="X52" s="94"/>
      <c r="Y52" s="95"/>
      <c r="Z52" s="88"/>
      <c r="AC52" s="440" t="s">
        <v>576</v>
      </c>
      <c r="AD52" s="10"/>
      <c r="AE52" s="11"/>
      <c r="AF52" s="10"/>
      <c r="AG52" s="12"/>
    </row>
    <row r="53" spans="1:33" hidden="1" outlineLevel="1" x14ac:dyDescent="0.25">
      <c r="A53" s="388" t="s">
        <v>674</v>
      </c>
      <c r="B53" s="616" t="str">
        <f>'6.2'!B53</f>
        <v>Catégorie 46</v>
      </c>
      <c r="C53" s="580"/>
      <c r="D53" s="580"/>
      <c r="E53" s="581">
        <f t="shared" si="0"/>
        <v>0</v>
      </c>
      <c r="F53" s="574"/>
      <c r="V53" s="73" t="s">
        <v>508</v>
      </c>
      <c r="W53" s="93"/>
      <c r="X53" s="94"/>
      <c r="Y53" s="95"/>
      <c r="Z53" s="88"/>
      <c r="AC53" s="440" t="s">
        <v>577</v>
      </c>
      <c r="AD53" s="10"/>
      <c r="AE53" s="11"/>
      <c r="AF53" s="10"/>
      <c r="AG53" s="12"/>
    </row>
    <row r="54" spans="1:33" hidden="1" outlineLevel="1" x14ac:dyDescent="0.25">
      <c r="A54" s="388" t="s">
        <v>675</v>
      </c>
      <c r="B54" s="616" t="str">
        <f>'6.2'!B54</f>
        <v>Catégorie 47</v>
      </c>
      <c r="C54" s="580"/>
      <c r="D54" s="580"/>
      <c r="E54" s="581">
        <f t="shared" si="0"/>
        <v>0</v>
      </c>
      <c r="F54" s="574"/>
      <c r="V54" s="73" t="s">
        <v>509</v>
      </c>
      <c r="W54" s="93"/>
      <c r="X54" s="94"/>
      <c r="Y54" s="95"/>
      <c r="Z54" s="88"/>
      <c r="AC54" s="440" t="s">
        <v>578</v>
      </c>
      <c r="AD54" s="10"/>
      <c r="AE54" s="11"/>
      <c r="AF54" s="10"/>
      <c r="AG54" s="12"/>
    </row>
    <row r="55" spans="1:33" hidden="1" outlineLevel="1" x14ac:dyDescent="0.25">
      <c r="A55" s="388" t="s">
        <v>676</v>
      </c>
      <c r="B55" s="616" t="str">
        <f>'6.2'!B55</f>
        <v>Catégorie 48</v>
      </c>
      <c r="C55" s="580"/>
      <c r="D55" s="580"/>
      <c r="E55" s="581">
        <f t="shared" si="0"/>
        <v>0</v>
      </c>
      <c r="F55" s="574"/>
      <c r="V55" s="73" t="s">
        <v>510</v>
      </c>
      <c r="W55" s="93"/>
      <c r="X55" s="94"/>
      <c r="Y55" s="95"/>
      <c r="Z55" s="88"/>
      <c r="AC55" s="440" t="s">
        <v>579</v>
      </c>
      <c r="AD55" s="10"/>
      <c r="AE55" s="11"/>
      <c r="AF55" s="10"/>
      <c r="AG55" s="12"/>
    </row>
    <row r="56" spans="1:33" hidden="1" outlineLevel="1" x14ac:dyDescent="0.25">
      <c r="A56" s="388" t="s">
        <v>677</v>
      </c>
      <c r="B56" s="616" t="str">
        <f>'6.2'!B56</f>
        <v>Catégorie 49</v>
      </c>
      <c r="C56" s="580"/>
      <c r="D56" s="580"/>
      <c r="E56" s="581">
        <f t="shared" si="0"/>
        <v>0</v>
      </c>
      <c r="F56" s="574"/>
      <c r="V56" s="73" t="s">
        <v>511</v>
      </c>
      <c r="W56" s="93"/>
      <c r="X56" s="94"/>
      <c r="Y56" s="95"/>
      <c r="Z56" s="88"/>
      <c r="AC56" s="440" t="s">
        <v>580</v>
      </c>
      <c r="AD56" s="10"/>
      <c r="AE56" s="11"/>
      <c r="AF56" s="10"/>
      <c r="AG56" s="12"/>
    </row>
    <row r="57" spans="1:33" hidden="1" outlineLevel="1" x14ac:dyDescent="0.25">
      <c r="A57" s="388" t="s">
        <v>678</v>
      </c>
      <c r="B57" s="616" t="str">
        <f>'6.2'!B57</f>
        <v>Catégorie 50</v>
      </c>
      <c r="C57" s="580"/>
      <c r="D57" s="580"/>
      <c r="E57" s="581">
        <f t="shared" si="0"/>
        <v>0</v>
      </c>
      <c r="F57" s="574"/>
      <c r="V57" s="73" t="s">
        <v>512</v>
      </c>
      <c r="W57" s="93"/>
      <c r="X57" s="94"/>
      <c r="Y57" s="95"/>
      <c r="Z57" s="88"/>
      <c r="AC57" s="440" t="s">
        <v>581</v>
      </c>
      <c r="AD57" s="10"/>
      <c r="AE57" s="11"/>
      <c r="AF57" s="10"/>
      <c r="AG57" s="12"/>
    </row>
    <row r="58" spans="1:33" hidden="1" outlineLevel="1" x14ac:dyDescent="0.25">
      <c r="A58" s="388" t="s">
        <v>679</v>
      </c>
      <c r="B58" s="616" t="str">
        <f>'6.2'!B58</f>
        <v>Catégorie 51</v>
      </c>
      <c r="C58" s="580"/>
      <c r="D58" s="580"/>
      <c r="E58" s="581">
        <f t="shared" si="0"/>
        <v>0</v>
      </c>
      <c r="F58" s="574"/>
      <c r="V58" s="73" t="s">
        <v>513</v>
      </c>
      <c r="W58" s="93"/>
      <c r="X58" s="94"/>
      <c r="Y58" s="95"/>
      <c r="Z58" s="88"/>
      <c r="AC58" s="440" t="s">
        <v>582</v>
      </c>
      <c r="AD58" s="10"/>
      <c r="AE58" s="11"/>
      <c r="AF58" s="10"/>
      <c r="AG58" s="12"/>
    </row>
    <row r="59" spans="1:33" hidden="1" outlineLevel="1" x14ac:dyDescent="0.25">
      <c r="A59" s="388" t="s">
        <v>680</v>
      </c>
      <c r="B59" s="616" t="str">
        <f>'6.2'!B59</f>
        <v>Catégorie 52</v>
      </c>
      <c r="C59" s="580"/>
      <c r="D59" s="580"/>
      <c r="E59" s="581">
        <f t="shared" si="0"/>
        <v>0</v>
      </c>
      <c r="F59" s="574"/>
      <c r="V59" s="73" t="s">
        <v>514</v>
      </c>
      <c r="W59" s="93"/>
      <c r="X59" s="94"/>
      <c r="Y59" s="95"/>
      <c r="Z59" s="88"/>
      <c r="AC59" s="440" t="s">
        <v>583</v>
      </c>
      <c r="AD59" s="10"/>
      <c r="AE59" s="11"/>
      <c r="AF59" s="10"/>
      <c r="AG59" s="12"/>
    </row>
    <row r="60" spans="1:33" hidden="1" outlineLevel="1" x14ac:dyDescent="0.25">
      <c r="A60" s="388" t="s">
        <v>681</v>
      </c>
      <c r="B60" s="616" t="str">
        <f>'6.2'!B60</f>
        <v>Catégorie 53</v>
      </c>
      <c r="C60" s="580"/>
      <c r="D60" s="580"/>
      <c r="E60" s="581">
        <f t="shared" si="0"/>
        <v>0</v>
      </c>
      <c r="F60" s="574"/>
      <c r="V60" s="73" t="s">
        <v>515</v>
      </c>
      <c r="W60" s="93"/>
      <c r="X60" s="94"/>
      <c r="Y60" s="95"/>
      <c r="Z60" s="88"/>
      <c r="AC60" s="440" t="s">
        <v>584</v>
      </c>
      <c r="AD60" s="10"/>
      <c r="AE60" s="11"/>
      <c r="AF60" s="10"/>
      <c r="AG60" s="12"/>
    </row>
    <row r="61" spans="1:33" hidden="1" outlineLevel="1" x14ac:dyDescent="0.25">
      <c r="A61" s="388" t="s">
        <v>682</v>
      </c>
      <c r="B61" s="616" t="str">
        <f>'6.2'!B61</f>
        <v>Catégorie 54</v>
      </c>
      <c r="C61" s="580"/>
      <c r="D61" s="580"/>
      <c r="E61" s="581">
        <f t="shared" si="0"/>
        <v>0</v>
      </c>
      <c r="F61" s="574"/>
      <c r="V61" s="73" t="s">
        <v>516</v>
      </c>
      <c r="W61" s="93"/>
      <c r="X61" s="94"/>
      <c r="Y61" s="95"/>
      <c r="Z61" s="88"/>
      <c r="AC61" s="440" t="s">
        <v>585</v>
      </c>
      <c r="AD61" s="10"/>
      <c r="AE61" s="11"/>
      <c r="AF61" s="10"/>
      <c r="AG61" s="12"/>
    </row>
    <row r="62" spans="1:33" hidden="1" outlineLevel="1" x14ac:dyDescent="0.25">
      <c r="A62" s="388" t="s">
        <v>683</v>
      </c>
      <c r="B62" s="616" t="str">
        <f>'6.2'!B62</f>
        <v>Catégorie 55</v>
      </c>
      <c r="C62" s="580"/>
      <c r="D62" s="580"/>
      <c r="E62" s="581">
        <f t="shared" si="0"/>
        <v>0</v>
      </c>
      <c r="F62" s="574"/>
      <c r="V62" s="73" t="s">
        <v>517</v>
      </c>
      <c r="W62" s="93"/>
      <c r="X62" s="94"/>
      <c r="Y62" s="95"/>
      <c r="Z62" s="88"/>
      <c r="AC62" s="440" t="s">
        <v>586</v>
      </c>
      <c r="AD62" s="10"/>
      <c r="AE62" s="11"/>
      <c r="AF62" s="10"/>
      <c r="AG62" s="12"/>
    </row>
    <row r="63" spans="1:33" hidden="1" outlineLevel="1" x14ac:dyDescent="0.25">
      <c r="A63" s="388" t="s">
        <v>684</v>
      </c>
      <c r="B63" s="616" t="str">
        <f>'6.2'!B63</f>
        <v>Catégorie 56</v>
      </c>
      <c r="C63" s="580"/>
      <c r="D63" s="580"/>
      <c r="E63" s="581">
        <f t="shared" si="0"/>
        <v>0</v>
      </c>
      <c r="F63" s="574"/>
      <c r="V63" s="73" t="s">
        <v>518</v>
      </c>
      <c r="W63" s="93"/>
      <c r="X63" s="94"/>
      <c r="Y63" s="95"/>
      <c r="Z63" s="88"/>
      <c r="AC63" s="440" t="s">
        <v>587</v>
      </c>
      <c r="AD63" s="10"/>
      <c r="AE63" s="11"/>
      <c r="AF63" s="10"/>
      <c r="AG63" s="12"/>
    </row>
    <row r="64" spans="1:33" hidden="1" outlineLevel="1" x14ac:dyDescent="0.25">
      <c r="A64" s="388" t="s">
        <v>685</v>
      </c>
      <c r="B64" s="616" t="str">
        <f>'6.2'!B64</f>
        <v>Catégorie 57</v>
      </c>
      <c r="C64" s="580"/>
      <c r="D64" s="580"/>
      <c r="E64" s="581">
        <f t="shared" si="0"/>
        <v>0</v>
      </c>
      <c r="F64" s="574"/>
      <c r="V64" s="73" t="s">
        <v>519</v>
      </c>
      <c r="W64" s="93"/>
      <c r="X64" s="94"/>
      <c r="Y64" s="95"/>
      <c r="Z64" s="88"/>
      <c r="AC64" s="440" t="s">
        <v>588</v>
      </c>
      <c r="AD64" s="10"/>
      <c r="AE64" s="11"/>
      <c r="AF64" s="10"/>
      <c r="AG64" s="12"/>
    </row>
    <row r="65" spans="1:33" hidden="1" outlineLevel="1" x14ac:dyDescent="0.25">
      <c r="A65" s="388" t="s">
        <v>686</v>
      </c>
      <c r="B65" s="616" t="str">
        <f>'6.2'!B65</f>
        <v>Catégorie 58</v>
      </c>
      <c r="C65" s="580"/>
      <c r="D65" s="580"/>
      <c r="E65" s="581">
        <f t="shared" si="0"/>
        <v>0</v>
      </c>
      <c r="F65" s="574"/>
      <c r="V65" s="73" t="s">
        <v>520</v>
      </c>
      <c r="W65" s="93"/>
      <c r="X65" s="94"/>
      <c r="Y65" s="95"/>
      <c r="Z65" s="88"/>
      <c r="AC65" s="440" t="s">
        <v>589</v>
      </c>
      <c r="AD65" s="10"/>
      <c r="AE65" s="11"/>
      <c r="AF65" s="10"/>
      <c r="AG65" s="12"/>
    </row>
    <row r="66" spans="1:33" hidden="1" outlineLevel="1" x14ac:dyDescent="0.25">
      <c r="A66" s="388" t="s">
        <v>687</v>
      </c>
      <c r="B66" s="616" t="str">
        <f>'6.2'!B66</f>
        <v>Catégorie 59</v>
      </c>
      <c r="C66" s="580"/>
      <c r="D66" s="580"/>
      <c r="E66" s="581">
        <f t="shared" si="0"/>
        <v>0</v>
      </c>
      <c r="F66" s="574"/>
      <c r="V66" s="73" t="s">
        <v>521</v>
      </c>
      <c r="W66" s="93"/>
      <c r="X66" s="94"/>
      <c r="Y66" s="95"/>
      <c r="Z66" s="88"/>
      <c r="AC66" s="440" t="s">
        <v>590</v>
      </c>
      <c r="AD66" s="10"/>
      <c r="AE66" s="11"/>
      <c r="AF66" s="10"/>
      <c r="AG66" s="12"/>
    </row>
    <row r="67" spans="1:33" hidden="1" outlineLevel="1" x14ac:dyDescent="0.25">
      <c r="A67" s="388" t="s">
        <v>688</v>
      </c>
      <c r="B67" s="616" t="str">
        <f>'6.2'!B67</f>
        <v>Catégorie 60</v>
      </c>
      <c r="C67" s="580"/>
      <c r="D67" s="580"/>
      <c r="E67" s="581">
        <f t="shared" si="0"/>
        <v>0</v>
      </c>
      <c r="F67" s="574"/>
      <c r="V67" s="73" t="s">
        <v>522</v>
      </c>
      <c r="W67" s="93"/>
      <c r="X67" s="94"/>
      <c r="Y67" s="95"/>
      <c r="Z67" s="88"/>
      <c r="AC67" s="440" t="s">
        <v>591</v>
      </c>
      <c r="AD67" s="10"/>
      <c r="AE67" s="11"/>
      <c r="AF67" s="10"/>
      <c r="AG67" s="12"/>
    </row>
    <row r="68" spans="1:33" hidden="1" outlineLevel="1" x14ac:dyDescent="0.25">
      <c r="A68" s="388" t="s">
        <v>689</v>
      </c>
      <c r="B68" s="616" t="str">
        <f>'6.2'!B68</f>
        <v>Catégorie 61</v>
      </c>
      <c r="C68" s="580"/>
      <c r="D68" s="580"/>
      <c r="E68" s="581">
        <f t="shared" si="0"/>
        <v>0</v>
      </c>
      <c r="F68" s="574"/>
      <c r="V68" s="73" t="s">
        <v>523</v>
      </c>
      <c r="W68" s="93"/>
      <c r="X68" s="94"/>
      <c r="Y68" s="95"/>
      <c r="Z68" s="88"/>
      <c r="AC68" s="440" t="s">
        <v>592</v>
      </c>
      <c r="AD68" s="10"/>
      <c r="AE68" s="11"/>
      <c r="AF68" s="10"/>
      <c r="AG68" s="12"/>
    </row>
    <row r="69" spans="1:33" hidden="1" outlineLevel="1" x14ac:dyDescent="0.25">
      <c r="A69" s="388" t="s">
        <v>690</v>
      </c>
      <c r="B69" s="616" t="str">
        <f>'6.2'!B69</f>
        <v>Catégorie 62</v>
      </c>
      <c r="C69" s="580"/>
      <c r="D69" s="580"/>
      <c r="E69" s="581">
        <f t="shared" si="0"/>
        <v>0</v>
      </c>
      <c r="F69" s="574"/>
      <c r="V69" s="73" t="s">
        <v>524</v>
      </c>
      <c r="W69" s="93"/>
      <c r="X69" s="94"/>
      <c r="Y69" s="95"/>
      <c r="Z69" s="88"/>
      <c r="AC69" s="440" t="s">
        <v>593</v>
      </c>
      <c r="AD69" s="10"/>
      <c r="AE69" s="11"/>
      <c r="AF69" s="10"/>
      <c r="AG69" s="12"/>
    </row>
    <row r="70" spans="1:33" hidden="1" outlineLevel="1" x14ac:dyDescent="0.25">
      <c r="A70" s="388" t="s">
        <v>691</v>
      </c>
      <c r="B70" s="616" t="str">
        <f>'6.2'!B70</f>
        <v>Catégorie 63</v>
      </c>
      <c r="C70" s="580"/>
      <c r="D70" s="580"/>
      <c r="E70" s="581">
        <f t="shared" si="0"/>
        <v>0</v>
      </c>
      <c r="F70" s="574"/>
      <c r="V70" s="73" t="s">
        <v>525</v>
      </c>
      <c r="W70" s="93"/>
      <c r="X70" s="94"/>
      <c r="Y70" s="95"/>
      <c r="Z70" s="88"/>
      <c r="AC70" s="440" t="s">
        <v>594</v>
      </c>
      <c r="AD70" s="10"/>
      <c r="AE70" s="11"/>
      <c r="AF70" s="10"/>
      <c r="AG70" s="12"/>
    </row>
    <row r="71" spans="1:33" hidden="1" outlineLevel="1" x14ac:dyDescent="0.25">
      <c r="A71" s="388" t="s">
        <v>692</v>
      </c>
      <c r="B71" s="616" t="str">
        <f>'6.2'!B71</f>
        <v>Catégorie 64</v>
      </c>
      <c r="C71" s="580"/>
      <c r="D71" s="580"/>
      <c r="E71" s="581">
        <f t="shared" si="0"/>
        <v>0</v>
      </c>
      <c r="F71" s="574"/>
      <c r="V71" s="73" t="s">
        <v>526</v>
      </c>
      <c r="W71" s="93"/>
      <c r="X71" s="94"/>
      <c r="Y71" s="95"/>
      <c r="Z71" s="88"/>
      <c r="AC71" s="440" t="s">
        <v>595</v>
      </c>
      <c r="AD71" s="10"/>
      <c r="AE71" s="11"/>
      <c r="AF71" s="10"/>
      <c r="AG71" s="12"/>
    </row>
    <row r="72" spans="1:33" hidden="1" outlineLevel="1" x14ac:dyDescent="0.25">
      <c r="A72" s="388" t="s">
        <v>693</v>
      </c>
      <c r="B72" s="616" t="str">
        <f>'6.2'!B72</f>
        <v>Catégorie 65</v>
      </c>
      <c r="C72" s="580"/>
      <c r="D72" s="580"/>
      <c r="E72" s="581">
        <f t="shared" si="0"/>
        <v>0</v>
      </c>
      <c r="F72" s="574"/>
      <c r="V72" s="73" t="s">
        <v>527</v>
      </c>
      <c r="W72" s="93"/>
      <c r="X72" s="94"/>
      <c r="Y72" s="95"/>
      <c r="Z72" s="88"/>
      <c r="AC72" s="440" t="s">
        <v>596</v>
      </c>
      <c r="AD72" s="10"/>
      <c r="AE72" s="11"/>
      <c r="AF72" s="10"/>
      <c r="AG72" s="12"/>
    </row>
    <row r="73" spans="1:33" hidden="1" outlineLevel="1" x14ac:dyDescent="0.25">
      <c r="A73" s="388" t="s">
        <v>694</v>
      </c>
      <c r="B73" s="616" t="str">
        <f>'6.2'!B73</f>
        <v>Catégorie 66</v>
      </c>
      <c r="C73" s="580"/>
      <c r="D73" s="580"/>
      <c r="E73" s="581">
        <f t="shared" si="0"/>
        <v>0</v>
      </c>
      <c r="F73" s="574"/>
      <c r="V73" s="73" t="s">
        <v>528</v>
      </c>
      <c r="W73" s="93"/>
      <c r="X73" s="94"/>
      <c r="Y73" s="95"/>
      <c r="Z73" s="88"/>
      <c r="AC73" s="440" t="s">
        <v>597</v>
      </c>
      <c r="AD73" s="10"/>
      <c r="AE73" s="11"/>
      <c r="AF73" s="10"/>
      <c r="AG73" s="12"/>
    </row>
    <row r="74" spans="1:33" hidden="1" outlineLevel="1" x14ac:dyDescent="0.25">
      <c r="A74" s="388" t="s">
        <v>695</v>
      </c>
      <c r="B74" s="616" t="str">
        <f>'6.2'!B74</f>
        <v>Catégorie 67</v>
      </c>
      <c r="C74" s="580"/>
      <c r="D74" s="580"/>
      <c r="E74" s="581">
        <f t="shared" si="0"/>
        <v>0</v>
      </c>
      <c r="F74" s="574"/>
      <c r="V74" s="73" t="s">
        <v>529</v>
      </c>
      <c r="W74" s="93"/>
      <c r="X74" s="94"/>
      <c r="Y74" s="95"/>
      <c r="Z74" s="88"/>
      <c r="AC74" s="440" t="s">
        <v>598</v>
      </c>
      <c r="AD74" s="10"/>
      <c r="AE74" s="11"/>
      <c r="AF74" s="10"/>
      <c r="AG74" s="12"/>
    </row>
    <row r="75" spans="1:33" hidden="1" outlineLevel="1" x14ac:dyDescent="0.25">
      <c r="A75" s="388" t="s">
        <v>696</v>
      </c>
      <c r="B75" s="616" t="str">
        <f>'6.2'!B75</f>
        <v>Catégorie 68</v>
      </c>
      <c r="C75" s="580"/>
      <c r="D75" s="580"/>
      <c r="E75" s="581">
        <f t="shared" si="0"/>
        <v>0</v>
      </c>
      <c r="F75" s="574"/>
      <c r="V75" s="73" t="s">
        <v>530</v>
      </c>
      <c r="W75" s="93"/>
      <c r="X75" s="94"/>
      <c r="Y75" s="95"/>
      <c r="Z75" s="88"/>
      <c r="AC75" s="440" t="s">
        <v>599</v>
      </c>
      <c r="AD75" s="10"/>
      <c r="AE75" s="11"/>
      <c r="AF75" s="10"/>
      <c r="AG75" s="12"/>
    </row>
    <row r="76" spans="1:33" hidden="1" outlineLevel="1" x14ac:dyDescent="0.25">
      <c r="A76" s="388" t="s">
        <v>697</v>
      </c>
      <c r="B76" s="616" t="str">
        <f>'6.2'!B76</f>
        <v>Catégorie 69</v>
      </c>
      <c r="C76" s="580"/>
      <c r="D76" s="580"/>
      <c r="E76" s="581">
        <f t="shared" si="0"/>
        <v>0</v>
      </c>
      <c r="F76" s="574"/>
      <c r="V76" s="73" t="s">
        <v>531</v>
      </c>
      <c r="W76" s="93"/>
      <c r="X76" s="94"/>
      <c r="Y76" s="95"/>
      <c r="Z76" s="88"/>
      <c r="AC76" s="440" t="s">
        <v>600</v>
      </c>
      <c r="AD76" s="10"/>
      <c r="AE76" s="11"/>
      <c r="AF76" s="10"/>
      <c r="AG76" s="12"/>
    </row>
    <row r="77" spans="1:33" hidden="1" outlineLevel="1" x14ac:dyDescent="0.25">
      <c r="A77" s="388" t="s">
        <v>698</v>
      </c>
      <c r="B77" s="616" t="str">
        <f>'6.2'!B77</f>
        <v>Catégorie 70</v>
      </c>
      <c r="C77" s="580"/>
      <c r="D77" s="580"/>
      <c r="E77" s="581">
        <f t="shared" si="0"/>
        <v>0</v>
      </c>
      <c r="F77" s="574"/>
      <c r="V77" s="73" t="s">
        <v>532</v>
      </c>
      <c r="W77" s="93"/>
      <c r="X77" s="94"/>
      <c r="Y77" s="95"/>
      <c r="Z77" s="88"/>
      <c r="AC77" s="440" t="s">
        <v>601</v>
      </c>
      <c r="AD77" s="10"/>
      <c r="AE77" s="11"/>
      <c r="AF77" s="10"/>
      <c r="AG77" s="12"/>
    </row>
    <row r="78" spans="1:33" hidden="1" outlineLevel="1" x14ac:dyDescent="0.25">
      <c r="A78" s="388" t="s">
        <v>700</v>
      </c>
      <c r="B78" s="616" t="str">
        <f>'6.2'!B78</f>
        <v>Catégorie 71</v>
      </c>
      <c r="C78" s="580"/>
      <c r="D78" s="580"/>
      <c r="E78" s="581">
        <f t="shared" si="0"/>
        <v>0</v>
      </c>
      <c r="F78" s="574"/>
      <c r="V78" s="73" t="s">
        <v>533</v>
      </c>
      <c r="W78" s="93"/>
      <c r="X78" s="94"/>
      <c r="Y78" s="95"/>
      <c r="Z78" s="88"/>
      <c r="AC78" s="440" t="s">
        <v>602</v>
      </c>
      <c r="AD78" s="10"/>
      <c r="AE78" s="11"/>
      <c r="AF78" s="10"/>
      <c r="AG78" s="12"/>
    </row>
    <row r="79" spans="1:33" hidden="1" outlineLevel="1" x14ac:dyDescent="0.25">
      <c r="A79" s="388" t="s">
        <v>701</v>
      </c>
      <c r="B79" s="616" t="str">
        <f>'6.2'!B79</f>
        <v>Catégorie 72</v>
      </c>
      <c r="C79" s="580"/>
      <c r="D79" s="580"/>
      <c r="E79" s="581">
        <f t="shared" si="0"/>
        <v>0</v>
      </c>
      <c r="F79" s="574"/>
      <c r="V79" s="73" t="s">
        <v>534</v>
      </c>
      <c r="W79" s="93"/>
      <c r="X79" s="94"/>
      <c r="Y79" s="95"/>
      <c r="Z79" s="88"/>
      <c r="AC79" s="440" t="s">
        <v>603</v>
      </c>
      <c r="AD79" s="10"/>
      <c r="AE79" s="11"/>
      <c r="AF79" s="10"/>
      <c r="AG79" s="12"/>
    </row>
    <row r="80" spans="1:33" hidden="1" outlineLevel="1" x14ac:dyDescent="0.25">
      <c r="A80" s="388" t="s">
        <v>702</v>
      </c>
      <c r="B80" s="616" t="str">
        <f>'6.2'!B80</f>
        <v>Catégorie 73</v>
      </c>
      <c r="C80" s="580"/>
      <c r="D80" s="580"/>
      <c r="E80" s="581">
        <f t="shared" si="0"/>
        <v>0</v>
      </c>
      <c r="F80" s="574"/>
      <c r="V80" s="73" t="s">
        <v>535</v>
      </c>
      <c r="W80" s="93"/>
      <c r="X80" s="94"/>
      <c r="Y80" s="95"/>
      <c r="Z80" s="88"/>
      <c r="AC80" s="440" t="s">
        <v>604</v>
      </c>
      <c r="AD80" s="10"/>
      <c r="AE80" s="11"/>
      <c r="AF80" s="10"/>
      <c r="AG80" s="12"/>
    </row>
    <row r="81" spans="1:33" hidden="1" outlineLevel="1" x14ac:dyDescent="0.25">
      <c r="A81" s="388" t="s">
        <v>703</v>
      </c>
      <c r="B81" s="616" t="str">
        <f>'6.2'!B81</f>
        <v>Catégorie 74</v>
      </c>
      <c r="C81" s="580"/>
      <c r="D81" s="580"/>
      <c r="E81" s="581">
        <f t="shared" si="0"/>
        <v>0</v>
      </c>
      <c r="F81" s="574"/>
      <c r="V81" s="73" t="s">
        <v>536</v>
      </c>
      <c r="W81" s="93"/>
      <c r="X81" s="94"/>
      <c r="Y81" s="95"/>
      <c r="Z81" s="88"/>
      <c r="AC81" s="440" t="s">
        <v>605</v>
      </c>
      <c r="AD81" s="10"/>
      <c r="AE81" s="11"/>
      <c r="AF81" s="10"/>
      <c r="AG81" s="12"/>
    </row>
    <row r="82" spans="1:33" hidden="1" outlineLevel="1" x14ac:dyDescent="0.25">
      <c r="A82" s="388" t="s">
        <v>704</v>
      </c>
      <c r="B82" s="616" t="str">
        <f>'6.2'!B82</f>
        <v>Catégorie 75</v>
      </c>
      <c r="C82" s="580"/>
      <c r="D82" s="580"/>
      <c r="E82" s="581">
        <f t="shared" si="0"/>
        <v>0</v>
      </c>
      <c r="F82" s="574"/>
      <c r="V82" s="73" t="s">
        <v>537</v>
      </c>
      <c r="W82" s="93"/>
      <c r="X82" s="94"/>
      <c r="Y82" s="95"/>
      <c r="Z82" s="88"/>
      <c r="AC82" s="440" t="s">
        <v>606</v>
      </c>
      <c r="AD82" s="10"/>
      <c r="AE82" s="11"/>
      <c r="AF82" s="10"/>
      <c r="AG82" s="12"/>
    </row>
    <row r="83" spans="1:33" hidden="1" outlineLevel="1" x14ac:dyDescent="0.25">
      <c r="A83" s="388" t="s">
        <v>705</v>
      </c>
      <c r="B83" s="616" t="str">
        <f>'6.2'!B83</f>
        <v>Catégorie 76</v>
      </c>
      <c r="C83" s="580"/>
      <c r="D83" s="580"/>
      <c r="E83" s="581">
        <f t="shared" si="0"/>
        <v>0</v>
      </c>
      <c r="F83" s="574"/>
      <c r="V83" s="73" t="s">
        <v>538</v>
      </c>
      <c r="W83" s="93"/>
      <c r="X83" s="94"/>
      <c r="Y83" s="95"/>
      <c r="Z83" s="88"/>
      <c r="AC83" s="440" t="s">
        <v>607</v>
      </c>
      <c r="AD83" s="10"/>
      <c r="AE83" s="11"/>
      <c r="AF83" s="10"/>
      <c r="AG83" s="12"/>
    </row>
    <row r="84" spans="1:33" hidden="1" outlineLevel="1" x14ac:dyDescent="0.25">
      <c r="A84" s="388" t="s">
        <v>706</v>
      </c>
      <c r="B84" s="616" t="str">
        <f>'6.2'!B84</f>
        <v>Catégorie 77</v>
      </c>
      <c r="C84" s="580"/>
      <c r="D84" s="580"/>
      <c r="E84" s="581">
        <f t="shared" si="0"/>
        <v>0</v>
      </c>
      <c r="F84" s="574"/>
      <c r="V84" s="73" t="s">
        <v>539</v>
      </c>
      <c r="W84" s="93"/>
      <c r="X84" s="94"/>
      <c r="Y84" s="95"/>
      <c r="Z84" s="88"/>
      <c r="AC84" s="440" t="s">
        <v>608</v>
      </c>
      <c r="AD84" s="10"/>
      <c r="AE84" s="11"/>
      <c r="AF84" s="10"/>
      <c r="AG84" s="12"/>
    </row>
    <row r="85" spans="1:33" hidden="1" outlineLevel="1" x14ac:dyDescent="0.25">
      <c r="A85" s="388" t="s">
        <v>707</v>
      </c>
      <c r="B85" s="616" t="str">
        <f>'6.2'!B85</f>
        <v>Catégorie 78</v>
      </c>
      <c r="C85" s="580"/>
      <c r="D85" s="580"/>
      <c r="E85" s="581">
        <f t="shared" si="0"/>
        <v>0</v>
      </c>
      <c r="F85" s="574"/>
      <c r="V85" s="73" t="s">
        <v>540</v>
      </c>
      <c r="W85" s="93"/>
      <c r="X85" s="94"/>
      <c r="Y85" s="95"/>
      <c r="Z85" s="88"/>
      <c r="AC85" s="440" t="s">
        <v>609</v>
      </c>
      <c r="AD85" s="10"/>
      <c r="AE85" s="11"/>
      <c r="AF85" s="10"/>
      <c r="AG85" s="12"/>
    </row>
    <row r="86" spans="1:33" hidden="1" outlineLevel="1" x14ac:dyDescent="0.25">
      <c r="A86" s="388" t="s">
        <v>708</v>
      </c>
      <c r="B86" s="616" t="str">
        <f>'6.2'!B86</f>
        <v>Catégorie 79</v>
      </c>
      <c r="C86" s="580"/>
      <c r="D86" s="580"/>
      <c r="E86" s="581">
        <f t="shared" si="0"/>
        <v>0</v>
      </c>
      <c r="F86" s="574"/>
      <c r="V86" s="73" t="s">
        <v>541</v>
      </c>
      <c r="W86" s="93"/>
      <c r="X86" s="94"/>
      <c r="Y86" s="95"/>
      <c r="Z86" s="88"/>
      <c r="AC86" s="440" t="s">
        <v>610</v>
      </c>
      <c r="AD86" s="10"/>
      <c r="AE86" s="11"/>
      <c r="AF86" s="10"/>
      <c r="AG86" s="12"/>
    </row>
    <row r="87" spans="1:33" hidden="1" outlineLevel="1" x14ac:dyDescent="0.25">
      <c r="A87" s="388" t="s">
        <v>709</v>
      </c>
      <c r="B87" s="616" t="str">
        <f>'6.2'!B87</f>
        <v>Catégorie 80</v>
      </c>
      <c r="C87" s="580"/>
      <c r="D87" s="580"/>
      <c r="E87" s="581">
        <f t="shared" si="0"/>
        <v>0</v>
      </c>
      <c r="F87" s="574"/>
      <c r="V87" s="73" t="s">
        <v>542</v>
      </c>
      <c r="W87" s="93"/>
      <c r="X87" s="94"/>
      <c r="Y87" s="95"/>
      <c r="Z87" s="88"/>
      <c r="AC87" s="440" t="s">
        <v>611</v>
      </c>
      <c r="AD87" s="10"/>
      <c r="AE87" s="11"/>
      <c r="AF87" s="10"/>
      <c r="AG87" s="12"/>
    </row>
    <row r="88" spans="1:33" hidden="1" outlineLevel="1" x14ac:dyDescent="0.25">
      <c r="A88" s="388" t="s">
        <v>710</v>
      </c>
      <c r="B88" s="616" t="str">
        <f>'6.2'!B88</f>
        <v>Catégorie 81</v>
      </c>
      <c r="C88" s="580"/>
      <c r="D88" s="580"/>
      <c r="E88" s="581">
        <f t="shared" si="0"/>
        <v>0</v>
      </c>
      <c r="F88" s="574"/>
      <c r="V88" s="73" t="s">
        <v>543</v>
      </c>
      <c r="W88" s="93"/>
      <c r="X88" s="94"/>
      <c r="Y88" s="95"/>
      <c r="Z88" s="88"/>
      <c r="AC88" s="440" t="s">
        <v>612</v>
      </c>
      <c r="AD88" s="10"/>
      <c r="AE88" s="11"/>
      <c r="AF88" s="10"/>
      <c r="AG88" s="12"/>
    </row>
    <row r="89" spans="1:33" hidden="1" outlineLevel="1" x14ac:dyDescent="0.25">
      <c r="A89" s="388" t="s">
        <v>711</v>
      </c>
      <c r="B89" s="616" t="str">
        <f>'6.2'!B89</f>
        <v>Catégorie 82</v>
      </c>
      <c r="C89" s="580"/>
      <c r="D89" s="580"/>
      <c r="E89" s="581">
        <f t="shared" si="0"/>
        <v>0</v>
      </c>
      <c r="F89" s="574"/>
      <c r="V89" s="73" t="s">
        <v>544</v>
      </c>
      <c r="W89" s="93"/>
      <c r="X89" s="94"/>
      <c r="Y89" s="95"/>
      <c r="Z89" s="88"/>
      <c r="AC89" s="440" t="s">
        <v>613</v>
      </c>
      <c r="AD89" s="10"/>
      <c r="AE89" s="11"/>
      <c r="AF89" s="10"/>
      <c r="AG89" s="12"/>
    </row>
    <row r="90" spans="1:33" hidden="1" outlineLevel="1" x14ac:dyDescent="0.25">
      <c r="A90" s="388" t="s">
        <v>712</v>
      </c>
      <c r="B90" s="616" t="str">
        <f>'6.2'!B90</f>
        <v>Catégorie 83</v>
      </c>
      <c r="C90" s="580"/>
      <c r="D90" s="580"/>
      <c r="E90" s="581">
        <f t="shared" si="0"/>
        <v>0</v>
      </c>
      <c r="F90" s="574"/>
      <c r="V90" s="73" t="s">
        <v>545</v>
      </c>
      <c r="W90" s="93"/>
      <c r="X90" s="94"/>
      <c r="Y90" s="95"/>
      <c r="Z90" s="88"/>
      <c r="AC90" s="440" t="s">
        <v>614</v>
      </c>
      <c r="AD90" s="10"/>
      <c r="AE90" s="11"/>
      <c r="AF90" s="10"/>
      <c r="AG90" s="12"/>
    </row>
    <row r="91" spans="1:33" hidden="1" outlineLevel="1" x14ac:dyDescent="0.25">
      <c r="A91" s="388" t="s">
        <v>713</v>
      </c>
      <c r="B91" s="616" t="str">
        <f>'6.2'!B91</f>
        <v>Catégorie 84</v>
      </c>
      <c r="C91" s="580"/>
      <c r="D91" s="580"/>
      <c r="E91" s="581">
        <f t="shared" si="0"/>
        <v>0</v>
      </c>
      <c r="F91" s="574"/>
      <c r="V91" s="73" t="s">
        <v>546</v>
      </c>
      <c r="W91" s="93"/>
      <c r="X91" s="94"/>
      <c r="Y91" s="95"/>
      <c r="Z91" s="88"/>
      <c r="AC91" s="440" t="s">
        <v>615</v>
      </c>
      <c r="AD91" s="10"/>
      <c r="AE91" s="11"/>
      <c r="AF91" s="10"/>
      <c r="AG91" s="12"/>
    </row>
    <row r="92" spans="1:33" hidden="1" outlineLevel="1" x14ac:dyDescent="0.25">
      <c r="A92" s="388" t="s">
        <v>714</v>
      </c>
      <c r="B92" s="616" t="str">
        <f>'6.2'!B92</f>
        <v>Catégorie 85</v>
      </c>
      <c r="C92" s="580"/>
      <c r="D92" s="580"/>
      <c r="E92" s="581">
        <f t="shared" si="0"/>
        <v>0</v>
      </c>
      <c r="F92" s="574"/>
      <c r="V92" s="73" t="s">
        <v>547</v>
      </c>
      <c r="W92" s="93"/>
      <c r="X92" s="94"/>
      <c r="Y92" s="95"/>
      <c r="Z92" s="88"/>
      <c r="AC92" s="440" t="s">
        <v>616</v>
      </c>
      <c r="AD92" s="10"/>
      <c r="AE92" s="11"/>
      <c r="AF92" s="10"/>
      <c r="AG92" s="12"/>
    </row>
    <row r="93" spans="1:33" hidden="1" outlineLevel="1" x14ac:dyDescent="0.25">
      <c r="A93" s="388" t="s">
        <v>715</v>
      </c>
      <c r="B93" s="616" t="str">
        <f>'6.2'!B93</f>
        <v>Catégorie 86</v>
      </c>
      <c r="C93" s="580"/>
      <c r="D93" s="580"/>
      <c r="E93" s="581">
        <f t="shared" si="0"/>
        <v>0</v>
      </c>
      <c r="F93" s="574"/>
      <c r="V93" s="73" t="s">
        <v>548</v>
      </c>
      <c r="W93" s="93"/>
      <c r="X93" s="94"/>
      <c r="Y93" s="95"/>
      <c r="Z93" s="88"/>
      <c r="AC93" s="440" t="s">
        <v>617</v>
      </c>
      <c r="AD93" s="10"/>
      <c r="AE93" s="11"/>
      <c r="AF93" s="10"/>
      <c r="AG93" s="12"/>
    </row>
    <row r="94" spans="1:33" hidden="1" outlineLevel="1" x14ac:dyDescent="0.25">
      <c r="A94" s="388" t="s">
        <v>716</v>
      </c>
      <c r="B94" s="616" t="str">
        <f>'6.2'!B94</f>
        <v>Catégorie 87</v>
      </c>
      <c r="C94" s="580"/>
      <c r="D94" s="580"/>
      <c r="E94" s="581">
        <f t="shared" si="0"/>
        <v>0</v>
      </c>
      <c r="F94" s="574"/>
      <c r="V94" s="73" t="s">
        <v>549</v>
      </c>
      <c r="W94" s="93"/>
      <c r="X94" s="94"/>
      <c r="Y94" s="95"/>
      <c r="Z94" s="88"/>
      <c r="AC94" s="440" t="s">
        <v>618</v>
      </c>
      <c r="AD94" s="10"/>
      <c r="AE94" s="11"/>
      <c r="AF94" s="10"/>
      <c r="AG94" s="12"/>
    </row>
    <row r="95" spans="1:33" hidden="1" outlineLevel="1" x14ac:dyDescent="0.25">
      <c r="A95" s="388" t="s">
        <v>717</v>
      </c>
      <c r="B95" s="616" t="str">
        <f>'6.2'!B95</f>
        <v>Catégorie 88</v>
      </c>
      <c r="C95" s="580"/>
      <c r="D95" s="580"/>
      <c r="E95" s="581">
        <f t="shared" si="0"/>
        <v>0</v>
      </c>
      <c r="F95" s="574"/>
      <c r="V95" s="73" t="s">
        <v>550</v>
      </c>
      <c r="W95" s="93"/>
      <c r="X95" s="94"/>
      <c r="Y95" s="95"/>
      <c r="Z95" s="88"/>
      <c r="AC95" s="440" t="s">
        <v>619</v>
      </c>
      <c r="AD95" s="10"/>
      <c r="AE95" s="11"/>
      <c r="AF95" s="10"/>
      <c r="AG95" s="12"/>
    </row>
    <row r="96" spans="1:33" hidden="1" outlineLevel="1" x14ac:dyDescent="0.25">
      <c r="A96" s="388" t="s">
        <v>718</v>
      </c>
      <c r="B96" s="616" t="str">
        <f>'6.2'!B96</f>
        <v>Catégorie 89</v>
      </c>
      <c r="C96" s="580"/>
      <c r="D96" s="580"/>
      <c r="E96" s="581">
        <f t="shared" si="0"/>
        <v>0</v>
      </c>
      <c r="F96" s="574"/>
      <c r="V96" s="73" t="s">
        <v>551</v>
      </c>
      <c r="W96" s="93"/>
      <c r="X96" s="94"/>
      <c r="Y96" s="95"/>
      <c r="Z96" s="88"/>
      <c r="AC96" s="440" t="s">
        <v>620</v>
      </c>
      <c r="AD96" s="10"/>
      <c r="AE96" s="11"/>
      <c r="AF96" s="10"/>
      <c r="AG96" s="12"/>
    </row>
    <row r="97" spans="1:33" hidden="1" outlineLevel="1" x14ac:dyDescent="0.25">
      <c r="A97" s="388" t="s">
        <v>719</v>
      </c>
      <c r="B97" s="616" t="str">
        <f>'6.2'!B97</f>
        <v>Catégorie 90</v>
      </c>
      <c r="C97" s="580"/>
      <c r="D97" s="580"/>
      <c r="E97" s="581">
        <f t="shared" si="0"/>
        <v>0</v>
      </c>
      <c r="F97" s="574"/>
      <c r="V97" s="73" t="s">
        <v>552</v>
      </c>
      <c r="W97" s="93"/>
      <c r="X97" s="94"/>
      <c r="Y97" s="95"/>
      <c r="Z97" s="88"/>
      <c r="AC97" s="440" t="s">
        <v>621</v>
      </c>
      <c r="AD97" s="10"/>
      <c r="AE97" s="11"/>
      <c r="AF97" s="10"/>
      <c r="AG97" s="12"/>
    </row>
    <row r="98" spans="1:33" hidden="1" outlineLevel="1" x14ac:dyDescent="0.25">
      <c r="A98" s="388" t="s">
        <v>720</v>
      </c>
      <c r="B98" s="616" t="str">
        <f>'6.2'!B98</f>
        <v>Catégorie 91</v>
      </c>
      <c r="C98" s="580"/>
      <c r="D98" s="580"/>
      <c r="E98" s="581">
        <f t="shared" si="0"/>
        <v>0</v>
      </c>
      <c r="F98" s="574"/>
      <c r="V98" s="73" t="s">
        <v>553</v>
      </c>
      <c r="W98" s="93"/>
      <c r="X98" s="94"/>
      <c r="Y98" s="95"/>
      <c r="Z98" s="88"/>
      <c r="AC98" s="440" t="s">
        <v>622</v>
      </c>
      <c r="AD98" s="10"/>
      <c r="AE98" s="11"/>
      <c r="AF98" s="10"/>
      <c r="AG98" s="12"/>
    </row>
    <row r="99" spans="1:33" hidden="1" outlineLevel="1" x14ac:dyDescent="0.25">
      <c r="A99" s="388" t="s">
        <v>721</v>
      </c>
      <c r="B99" s="616" t="str">
        <f>'6.2'!B99</f>
        <v>Catégorie 92</v>
      </c>
      <c r="C99" s="580"/>
      <c r="D99" s="580"/>
      <c r="E99" s="581">
        <f t="shared" si="0"/>
        <v>0</v>
      </c>
      <c r="F99" s="574"/>
      <c r="V99" s="73" t="s">
        <v>554</v>
      </c>
      <c r="W99" s="93"/>
      <c r="X99" s="94"/>
      <c r="Y99" s="95"/>
      <c r="Z99" s="88"/>
      <c r="AC99" s="440" t="s">
        <v>623</v>
      </c>
      <c r="AD99" s="10"/>
      <c r="AE99" s="11"/>
      <c r="AF99" s="10"/>
      <c r="AG99" s="12"/>
    </row>
    <row r="100" spans="1:33" hidden="1" outlineLevel="1" x14ac:dyDescent="0.25">
      <c r="A100" s="388" t="s">
        <v>722</v>
      </c>
      <c r="B100" s="616" t="str">
        <f>'6.2'!B100</f>
        <v>Catégorie 93</v>
      </c>
      <c r="C100" s="580"/>
      <c r="D100" s="580"/>
      <c r="E100" s="581">
        <f t="shared" si="0"/>
        <v>0</v>
      </c>
      <c r="F100" s="574"/>
      <c r="V100" s="73" t="s">
        <v>555</v>
      </c>
      <c r="W100" s="93"/>
      <c r="X100" s="94"/>
      <c r="Y100" s="95"/>
      <c r="Z100" s="88"/>
      <c r="AC100" s="440" t="s">
        <v>624</v>
      </c>
      <c r="AD100" s="10"/>
      <c r="AE100" s="11"/>
      <c r="AF100" s="10"/>
      <c r="AG100" s="12"/>
    </row>
    <row r="101" spans="1:33" hidden="1" outlineLevel="1" x14ac:dyDescent="0.25">
      <c r="A101" s="388" t="s">
        <v>723</v>
      </c>
      <c r="B101" s="616" t="str">
        <f>'6.2'!B101</f>
        <v>Catégorie 94</v>
      </c>
      <c r="C101" s="580"/>
      <c r="D101" s="580"/>
      <c r="E101" s="581">
        <f t="shared" si="0"/>
        <v>0</v>
      </c>
      <c r="F101" s="574"/>
      <c r="V101" s="73" t="s">
        <v>556</v>
      </c>
      <c r="W101" s="93"/>
      <c r="X101" s="94"/>
      <c r="Y101" s="95"/>
      <c r="Z101" s="88"/>
      <c r="AC101" s="440" t="s">
        <v>625</v>
      </c>
      <c r="AD101" s="10"/>
      <c r="AE101" s="11"/>
      <c r="AF101" s="10"/>
      <c r="AG101" s="12"/>
    </row>
    <row r="102" spans="1:33" hidden="1" outlineLevel="1" x14ac:dyDescent="0.25">
      <c r="A102" s="388" t="s">
        <v>724</v>
      </c>
      <c r="B102" s="616" t="str">
        <f>'6.2'!B102</f>
        <v>Catégorie 95</v>
      </c>
      <c r="C102" s="580"/>
      <c r="D102" s="580"/>
      <c r="E102" s="581">
        <f t="shared" si="0"/>
        <v>0</v>
      </c>
      <c r="F102" s="574"/>
      <c r="V102" s="73" t="s">
        <v>557</v>
      </c>
      <c r="W102" s="93"/>
      <c r="X102" s="94"/>
      <c r="Y102" s="95"/>
      <c r="Z102" s="88"/>
      <c r="AC102" s="440" t="s">
        <v>626</v>
      </c>
      <c r="AD102" s="10"/>
      <c r="AE102" s="11"/>
      <c r="AF102" s="10"/>
      <c r="AG102" s="12"/>
    </row>
    <row r="103" spans="1:33" hidden="1" outlineLevel="1" x14ac:dyDescent="0.25">
      <c r="A103" s="388" t="s">
        <v>725</v>
      </c>
      <c r="B103" s="616" t="str">
        <f>'6.2'!B103</f>
        <v>Catégorie 96</v>
      </c>
      <c r="C103" s="580"/>
      <c r="D103" s="580"/>
      <c r="E103" s="581">
        <f t="shared" si="0"/>
        <v>0</v>
      </c>
      <c r="F103" s="574"/>
      <c r="V103" s="73" t="s">
        <v>558</v>
      </c>
      <c r="W103" s="93"/>
      <c r="X103" s="94"/>
      <c r="Y103" s="95"/>
      <c r="Z103" s="88"/>
      <c r="AC103" s="440" t="s">
        <v>627</v>
      </c>
      <c r="AD103" s="10"/>
      <c r="AE103" s="11"/>
      <c r="AF103" s="10"/>
      <c r="AG103" s="12"/>
    </row>
    <row r="104" spans="1:33" hidden="1" outlineLevel="1" x14ac:dyDescent="0.25">
      <c r="A104" s="388" t="s">
        <v>726</v>
      </c>
      <c r="B104" s="616" t="str">
        <f>'6.2'!B104</f>
        <v>Catégorie 97</v>
      </c>
      <c r="C104" s="580"/>
      <c r="D104" s="580"/>
      <c r="E104" s="581">
        <f t="shared" si="0"/>
        <v>0</v>
      </c>
      <c r="F104" s="574"/>
      <c r="V104" s="73" t="s">
        <v>559</v>
      </c>
      <c r="W104" s="93"/>
      <c r="X104" s="94"/>
      <c r="Y104" s="95"/>
      <c r="Z104" s="88"/>
      <c r="AC104" s="440" t="s">
        <v>628</v>
      </c>
      <c r="AD104" s="10"/>
      <c r="AE104" s="11"/>
      <c r="AF104" s="10"/>
      <c r="AG104" s="12"/>
    </row>
    <row r="105" spans="1:33" hidden="1" outlineLevel="1" x14ac:dyDescent="0.25">
      <c r="A105" s="388" t="s">
        <v>727</v>
      </c>
      <c r="B105" s="616" t="str">
        <f>'6.2'!B105</f>
        <v>Catégorie 98</v>
      </c>
      <c r="C105" s="580"/>
      <c r="D105" s="580"/>
      <c r="E105" s="581">
        <f t="shared" si="0"/>
        <v>0</v>
      </c>
      <c r="F105" s="574"/>
      <c r="V105" s="73" t="s">
        <v>560</v>
      </c>
      <c r="W105" s="93"/>
      <c r="X105" s="94"/>
      <c r="Y105" s="95"/>
      <c r="Z105" s="88"/>
      <c r="AC105" s="440" t="s">
        <v>629</v>
      </c>
      <c r="AD105" s="10"/>
      <c r="AE105" s="11"/>
      <c r="AF105" s="10"/>
      <c r="AG105" s="12"/>
    </row>
    <row r="106" spans="1:33" hidden="1" outlineLevel="1" x14ac:dyDescent="0.25">
      <c r="A106" s="388" t="s">
        <v>728</v>
      </c>
      <c r="B106" s="616" t="str">
        <f>'6.2'!B106</f>
        <v>Catégorie 99</v>
      </c>
      <c r="C106" s="580"/>
      <c r="D106" s="580"/>
      <c r="E106" s="581">
        <f t="shared" si="0"/>
        <v>0</v>
      </c>
      <c r="F106" s="574"/>
      <c r="V106" s="73" t="s">
        <v>561</v>
      </c>
      <c r="W106" s="93"/>
      <c r="X106" s="94"/>
      <c r="Y106" s="95"/>
      <c r="Z106" s="88"/>
      <c r="AC106" s="440" t="s">
        <v>630</v>
      </c>
      <c r="AD106" s="10"/>
      <c r="AE106" s="11"/>
      <c r="AF106" s="10"/>
      <c r="AG106" s="12"/>
    </row>
    <row r="107" spans="1:33" ht="14.4" hidden="1" outlineLevel="1" thickBot="1" x14ac:dyDescent="0.3">
      <c r="A107" s="388" t="s">
        <v>699</v>
      </c>
      <c r="B107" s="616" t="str">
        <f>'6.2'!B107</f>
        <v>Catégorie 100</v>
      </c>
      <c r="C107" s="580"/>
      <c r="D107" s="580"/>
      <c r="E107" s="581">
        <f t="shared" si="0"/>
        <v>0</v>
      </c>
      <c r="F107" s="574"/>
      <c r="V107" s="133" t="s">
        <v>562</v>
      </c>
      <c r="W107" s="134"/>
      <c r="X107" s="135"/>
      <c r="Y107" s="136"/>
      <c r="Z107" s="132"/>
      <c r="AC107" s="131" t="s">
        <v>631</v>
      </c>
      <c r="AD107" s="137"/>
      <c r="AE107" s="138"/>
      <c r="AF107" s="137"/>
      <c r="AG107" s="139"/>
    </row>
    <row r="108" spans="1:33" ht="14.4" collapsed="1" thickBot="1" x14ac:dyDescent="0.3">
      <c r="A108" s="388" t="s">
        <v>729</v>
      </c>
      <c r="B108" s="614" t="str">
        <f>IF(Lang=Instructions!$B$40,'6.4'!V108,'6.4'!AC108)</f>
        <v>Total</v>
      </c>
      <c r="C108" s="582"/>
      <c r="D108" s="582"/>
      <c r="E108" s="583">
        <f t="shared" si="0"/>
        <v>0</v>
      </c>
      <c r="F108" s="577"/>
      <c r="V108" s="140" t="s">
        <v>11</v>
      </c>
      <c r="W108" s="145"/>
      <c r="X108" s="146"/>
      <c r="Y108" s="147"/>
      <c r="Z108" s="141"/>
      <c r="AC108" s="140" t="s">
        <v>11</v>
      </c>
      <c r="AD108" s="142"/>
      <c r="AE108" s="143"/>
      <c r="AF108" s="142"/>
      <c r="AG108" s="144"/>
    </row>
    <row r="109" spans="1:33" x14ac:dyDescent="0.25">
      <c r="C109" s="14"/>
      <c r="D109" s="14"/>
      <c r="E109" s="14"/>
      <c r="F109" s="14"/>
      <c r="W109" s="14"/>
      <c r="X109" s="14"/>
      <c r="Y109" s="14"/>
      <c r="Z109" s="14"/>
      <c r="AD109" s="14"/>
      <c r="AE109" s="14"/>
      <c r="AF109" s="14"/>
      <c r="AG109" s="14"/>
    </row>
    <row r="110" spans="1:33" x14ac:dyDescent="0.25">
      <c r="B110" s="52" t="str">
        <f>IF(Lang=Instructions!$B$40,'6.4'!V110,AC110)</f>
        <v>* Un développement négatif du taux de sinistres ultime non actualisé est favorable, alors qu'un développement positif du taux de sinistres ultime non actualisé est défavorable.</v>
      </c>
      <c r="V110" s="384" t="s">
        <v>436</v>
      </c>
      <c r="AC110" s="384" t="s">
        <v>747</v>
      </c>
    </row>
    <row r="111" spans="1:33" x14ac:dyDescent="0.25">
      <c r="C111" s="5"/>
    </row>
  </sheetData>
  <mergeCells count="6">
    <mergeCell ref="C4:F4"/>
    <mergeCell ref="W4:Z4"/>
    <mergeCell ref="AD4:AG4"/>
    <mergeCell ref="B5:B6"/>
    <mergeCell ref="V5:V6"/>
    <mergeCell ref="AC5:AC6"/>
  </mergeCell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5C763-BEDE-43A1-BED8-E27595AB6BCB}">
  <sheetPr codeName="Feuil5"/>
  <dimension ref="A1:AI115"/>
  <sheetViews>
    <sheetView workbookViewId="0"/>
  </sheetViews>
  <sheetFormatPr baseColWidth="10" defaultColWidth="11.44140625" defaultRowHeight="13.8" outlineLevelRow="1" x14ac:dyDescent="0.25"/>
  <cols>
    <col min="1" max="1" width="3.44140625" style="5" bestFit="1" customWidth="1"/>
    <col min="2" max="2" width="17.88671875" style="5" customWidth="1"/>
    <col min="3" max="8" width="28.33203125" style="5" customWidth="1"/>
    <col min="9" max="19" width="11.44140625" style="5"/>
    <col min="20" max="20" width="17.88671875" style="5" hidden="1" customWidth="1"/>
    <col min="21" max="26" width="28.33203125" style="5" hidden="1" customWidth="1"/>
    <col min="27" max="28" width="11.44140625" style="5" hidden="1" customWidth="1"/>
    <col min="29" max="29" width="17.88671875" style="5" hidden="1" customWidth="1"/>
    <col min="30" max="35" width="28.33203125" style="5" hidden="1" customWidth="1"/>
    <col min="36" max="16384" width="11.44140625" style="5"/>
  </cols>
  <sheetData>
    <row r="1" spans="1:35" x14ac:dyDescent="0.25">
      <c r="B1" s="383" t="str">
        <f>IF(Lang=Instructions!$B$40,'6.5'!T1,'6.5'!AC1)</f>
        <v>6.13.4 Développement du passif au titre des sinistres survenus de l'exercice précédent</v>
      </c>
      <c r="T1" s="383" t="s">
        <v>375</v>
      </c>
      <c r="AC1" s="383" t="s">
        <v>376</v>
      </c>
    </row>
    <row r="2" spans="1:35" x14ac:dyDescent="0.25">
      <c r="B2" s="5" t="str">
        <f>IF(Lang=Instructions!$B$40,'6.5'!T2,'6.5'!AC2)</f>
        <v>Tableau 6.5 - Brut</v>
      </c>
      <c r="T2" s="5" t="s">
        <v>439</v>
      </c>
      <c r="AC2" s="5" t="s">
        <v>440</v>
      </c>
    </row>
    <row r="4" spans="1:35" ht="14.4" thickBot="1" x14ac:dyDescent="0.3">
      <c r="B4" s="5" t="str">
        <f>IF(Lang=Instructions!$B$40,'6.5'!T4,'6.5'!AC4)</f>
        <v>(en milliers de dollars)</v>
      </c>
      <c r="T4" s="5" t="s">
        <v>115</v>
      </c>
      <c r="AC4" s="5" t="s">
        <v>741</v>
      </c>
    </row>
    <row r="5" spans="1:35" ht="80.25" customHeight="1" x14ac:dyDescent="0.25">
      <c r="B5" s="701" t="str">
        <f>IF(Lang=Instructions!$B$40,'6.5'!T5,'6.5'!AC5)</f>
        <v>Catégorie actuarielle</v>
      </c>
      <c r="C5" s="264" t="str">
        <f>IF(Lang=Instructions!$B$40,'6.5'!U5,'6.5'!AD5)</f>
        <v>Passif actualisé au titre des sinistres survenus - 
À la fin de l'exercice précédent</v>
      </c>
      <c r="D5" s="268" t="str">
        <f>IF(Lang=Instructions!$B$40,'6.5'!V5,'6.5'!AE5)</f>
        <v>Montants payés durant l'exercice courant</v>
      </c>
      <c r="E5" s="264" t="str">
        <f>IF(Lang=Instructions!$B$40,'6.5'!W5,'6.5'!AF5)</f>
        <v>Revenus d'investissement durant l'exercice courant</v>
      </c>
      <c r="F5" s="268" t="str">
        <f>IF(Lang=Instructions!$B$40,'6.5'!X5,'6.5'!AG5)</f>
        <v>Passif actualisé au titre des sinistres survenus - 
À la fin de l'exercice courant</v>
      </c>
      <c r="G5" s="264" t="str">
        <f>IF(Lang=Instructions!$B$40,'6.5'!Y5,'6.5'!AH5)</f>
        <v>Développement
Favorable / (Défavorable)</v>
      </c>
      <c r="H5" s="269" t="str">
        <f>IF(Lang=Instructions!$B$40,'6.5'!Z5,'6.5'!AI5)</f>
        <v>Développement
Favorable / (Défavorable)
(%)</v>
      </c>
      <c r="T5" s="703" t="s">
        <v>295</v>
      </c>
      <c r="U5" s="113" t="s">
        <v>116</v>
      </c>
      <c r="V5" s="195" t="s">
        <v>767</v>
      </c>
      <c r="W5" s="113" t="s">
        <v>768</v>
      </c>
      <c r="X5" s="195" t="s">
        <v>769</v>
      </c>
      <c r="Y5" s="113" t="s">
        <v>117</v>
      </c>
      <c r="Z5" s="196" t="s">
        <v>118</v>
      </c>
      <c r="AC5" s="703" t="s">
        <v>222</v>
      </c>
      <c r="AD5" s="113" t="s">
        <v>749</v>
      </c>
      <c r="AE5" s="195" t="s">
        <v>770</v>
      </c>
      <c r="AF5" s="113" t="s">
        <v>771</v>
      </c>
      <c r="AG5" s="195" t="s">
        <v>772</v>
      </c>
      <c r="AH5" s="113" t="s">
        <v>743</v>
      </c>
      <c r="AI5" s="196" t="s">
        <v>744</v>
      </c>
    </row>
    <row r="6" spans="1:35" ht="14.4" thickBot="1" x14ac:dyDescent="0.3">
      <c r="B6" s="702"/>
      <c r="C6" s="261" t="s">
        <v>366</v>
      </c>
      <c r="D6" s="270" t="s">
        <v>367</v>
      </c>
      <c r="E6" s="261" t="s">
        <v>754</v>
      </c>
      <c r="F6" s="270" t="s">
        <v>370</v>
      </c>
      <c r="G6" s="253" t="s">
        <v>755</v>
      </c>
      <c r="H6" s="271" t="s">
        <v>756</v>
      </c>
      <c r="T6" s="704"/>
      <c r="U6" s="197" t="s">
        <v>366</v>
      </c>
      <c r="V6" s="198" t="s">
        <v>367</v>
      </c>
      <c r="W6" s="197" t="s">
        <v>754</v>
      </c>
      <c r="X6" s="198" t="s">
        <v>370</v>
      </c>
      <c r="Y6" s="199" t="s">
        <v>755</v>
      </c>
      <c r="Z6" s="222" t="s">
        <v>756</v>
      </c>
      <c r="AC6" s="704"/>
      <c r="AD6" s="197" t="s">
        <v>366</v>
      </c>
      <c r="AE6" s="198" t="s">
        <v>367</v>
      </c>
      <c r="AF6" s="197" t="s">
        <v>754</v>
      </c>
      <c r="AG6" s="198" t="s">
        <v>370</v>
      </c>
      <c r="AH6" s="199" t="s">
        <v>755</v>
      </c>
      <c r="AI6" s="222" t="s">
        <v>756</v>
      </c>
    </row>
    <row r="7" spans="1:35" s="395" customFormat="1" ht="12" customHeight="1" x14ac:dyDescent="0.2">
      <c r="B7" s="266" t="s">
        <v>283</v>
      </c>
      <c r="C7" s="267" t="s">
        <v>284</v>
      </c>
      <c r="D7" s="267" t="s">
        <v>425</v>
      </c>
      <c r="E7" s="267" t="s">
        <v>632</v>
      </c>
      <c r="F7" s="267" t="s">
        <v>633</v>
      </c>
      <c r="G7" s="267" t="s">
        <v>634</v>
      </c>
      <c r="H7" s="267" t="s">
        <v>635</v>
      </c>
      <c r="T7" s="180"/>
      <c r="U7" s="200"/>
      <c r="V7" s="200"/>
      <c r="W7" s="200"/>
      <c r="X7" s="200"/>
      <c r="Y7" s="200"/>
      <c r="Z7" s="200"/>
      <c r="AA7" s="201"/>
      <c r="AB7" s="202"/>
      <c r="AC7" s="180"/>
      <c r="AD7" s="200"/>
      <c r="AE7" s="200"/>
      <c r="AF7" s="200"/>
      <c r="AG7" s="200"/>
      <c r="AH7" s="200"/>
      <c r="AI7" s="200"/>
    </row>
    <row r="8" spans="1:35" x14ac:dyDescent="0.25">
      <c r="A8" s="396" t="s">
        <v>283</v>
      </c>
      <c r="B8" s="615" t="str">
        <f>IF(Lang=Instructions!$B$40,'6.5'!T8,'6.5'!AC8)</f>
        <v>Catégorie 1</v>
      </c>
      <c r="C8" s="584"/>
      <c r="D8" s="584"/>
      <c r="E8" s="584"/>
      <c r="F8" s="584"/>
      <c r="G8" s="584">
        <f t="shared" ref="G8:G17" si="0">C8-D8+E8-F8</f>
        <v>0</v>
      </c>
      <c r="H8" s="585" t="str">
        <f t="shared" ref="H8:H17" si="1">IF(G8=0,"-",G8/C8)</f>
        <v>-</v>
      </c>
      <c r="T8" s="503" t="s">
        <v>269</v>
      </c>
      <c r="U8" s="504"/>
      <c r="V8" s="504"/>
      <c r="W8" s="504"/>
      <c r="X8" s="504"/>
      <c r="Y8" s="504"/>
      <c r="Z8" s="505"/>
      <c r="AC8" s="503" t="s">
        <v>1</v>
      </c>
      <c r="AD8" s="504"/>
      <c r="AE8" s="504"/>
      <c r="AF8" s="504"/>
      <c r="AG8" s="504"/>
      <c r="AH8" s="504"/>
      <c r="AI8" s="505"/>
    </row>
    <row r="9" spans="1:35" x14ac:dyDescent="0.25">
      <c r="A9" s="396" t="s">
        <v>284</v>
      </c>
      <c r="B9" s="615" t="str">
        <f>IF(Lang=Instructions!$B$40,'6.5'!T9,'6.5'!AC9)</f>
        <v>Catégorie 2</v>
      </c>
      <c r="C9" s="586"/>
      <c r="D9" s="586"/>
      <c r="E9" s="586"/>
      <c r="F9" s="586"/>
      <c r="G9" s="586">
        <f t="shared" si="0"/>
        <v>0</v>
      </c>
      <c r="H9" s="587" t="str">
        <f t="shared" si="1"/>
        <v>-</v>
      </c>
      <c r="T9" s="506" t="s">
        <v>270</v>
      </c>
      <c r="U9" s="507"/>
      <c r="V9" s="507"/>
      <c r="W9" s="507"/>
      <c r="X9" s="507"/>
      <c r="Y9" s="507"/>
      <c r="Z9" s="508"/>
      <c r="AC9" s="506" t="s">
        <v>3</v>
      </c>
      <c r="AD9" s="507"/>
      <c r="AE9" s="507"/>
      <c r="AF9" s="507"/>
      <c r="AG9" s="507"/>
      <c r="AH9" s="507"/>
      <c r="AI9" s="508"/>
    </row>
    <row r="10" spans="1:35" x14ac:dyDescent="0.25">
      <c r="A10" s="396" t="s">
        <v>425</v>
      </c>
      <c r="B10" s="615" t="str">
        <f>IF(Lang=Instructions!$B$40,'6.5'!T10,'6.5'!AC10)</f>
        <v>Catégorie 3</v>
      </c>
      <c r="C10" s="586"/>
      <c r="D10" s="586"/>
      <c r="E10" s="586"/>
      <c r="F10" s="586"/>
      <c r="G10" s="586">
        <f t="shared" si="0"/>
        <v>0</v>
      </c>
      <c r="H10" s="587" t="str">
        <f t="shared" si="1"/>
        <v>-</v>
      </c>
      <c r="T10" s="506" t="s">
        <v>271</v>
      </c>
      <c r="U10" s="507"/>
      <c r="V10" s="507"/>
      <c r="W10" s="507"/>
      <c r="X10" s="507"/>
      <c r="Y10" s="507"/>
      <c r="Z10" s="508"/>
      <c r="AC10" s="506" t="s">
        <v>4</v>
      </c>
      <c r="AD10" s="507"/>
      <c r="AE10" s="507"/>
      <c r="AF10" s="507"/>
      <c r="AG10" s="507"/>
      <c r="AH10" s="507"/>
      <c r="AI10" s="508"/>
    </row>
    <row r="11" spans="1:35" x14ac:dyDescent="0.25">
      <c r="A11" s="396" t="s">
        <v>632</v>
      </c>
      <c r="B11" s="615" t="str">
        <f>IF(Lang=Instructions!$B$40,'6.5'!T11,'6.5'!AC11)</f>
        <v>Catégorie 4</v>
      </c>
      <c r="C11" s="586"/>
      <c r="D11" s="586"/>
      <c r="E11" s="586"/>
      <c r="F11" s="586"/>
      <c r="G11" s="586">
        <f t="shared" si="0"/>
        <v>0</v>
      </c>
      <c r="H11" s="587" t="str">
        <f t="shared" si="1"/>
        <v>-</v>
      </c>
      <c r="T11" s="506" t="s">
        <v>272</v>
      </c>
      <c r="U11" s="507"/>
      <c r="V11" s="507"/>
      <c r="W11" s="507"/>
      <c r="X11" s="507"/>
      <c r="Y11" s="507"/>
      <c r="Z11" s="508"/>
      <c r="AC11" s="506" t="s">
        <v>12</v>
      </c>
      <c r="AD11" s="507"/>
      <c r="AE11" s="507"/>
      <c r="AF11" s="507"/>
      <c r="AG11" s="507"/>
      <c r="AH11" s="507"/>
      <c r="AI11" s="508"/>
    </row>
    <row r="12" spans="1:35" x14ac:dyDescent="0.25">
      <c r="A12" s="396" t="s">
        <v>633</v>
      </c>
      <c r="B12" s="615" t="str">
        <f>IF(Lang=Instructions!$B$40,'6.5'!T12,'6.5'!AC12)</f>
        <v>Catégorie 5</v>
      </c>
      <c r="C12" s="586"/>
      <c r="D12" s="586"/>
      <c r="E12" s="586"/>
      <c r="F12" s="586"/>
      <c r="G12" s="586">
        <f t="shared" si="0"/>
        <v>0</v>
      </c>
      <c r="H12" s="587" t="str">
        <f t="shared" si="1"/>
        <v>-</v>
      </c>
      <c r="T12" s="506" t="s">
        <v>273</v>
      </c>
      <c r="U12" s="507"/>
      <c r="V12" s="507"/>
      <c r="W12" s="507"/>
      <c r="X12" s="507"/>
      <c r="Y12" s="507"/>
      <c r="Z12" s="508"/>
      <c r="AC12" s="506" t="s">
        <v>13</v>
      </c>
      <c r="AD12" s="507"/>
      <c r="AE12" s="507"/>
      <c r="AF12" s="507"/>
      <c r="AG12" s="507"/>
      <c r="AH12" s="507"/>
      <c r="AI12" s="508"/>
    </row>
    <row r="13" spans="1:35" x14ac:dyDescent="0.25">
      <c r="A13" s="396" t="s">
        <v>634</v>
      </c>
      <c r="B13" s="615" t="str">
        <f>IF(Lang=Instructions!$B$40,'6.5'!T13,'6.5'!AC13)</f>
        <v>Catégorie 6</v>
      </c>
      <c r="C13" s="586"/>
      <c r="D13" s="586"/>
      <c r="E13" s="586"/>
      <c r="F13" s="586"/>
      <c r="G13" s="586">
        <f t="shared" si="0"/>
        <v>0</v>
      </c>
      <c r="H13" s="587" t="str">
        <f t="shared" si="1"/>
        <v>-</v>
      </c>
      <c r="T13" s="506" t="s">
        <v>274</v>
      </c>
      <c r="U13" s="507"/>
      <c r="V13" s="507"/>
      <c r="W13" s="507"/>
      <c r="X13" s="507"/>
      <c r="Y13" s="507"/>
      <c r="Z13" s="508"/>
      <c r="AC13" s="506" t="s">
        <v>14</v>
      </c>
      <c r="AD13" s="507"/>
      <c r="AE13" s="507"/>
      <c r="AF13" s="507"/>
      <c r="AG13" s="507"/>
      <c r="AH13" s="507"/>
      <c r="AI13" s="508"/>
    </row>
    <row r="14" spans="1:35" x14ac:dyDescent="0.25">
      <c r="A14" s="396" t="s">
        <v>635</v>
      </c>
      <c r="B14" s="615" t="str">
        <f>IF(Lang=Instructions!$B$40,'6.5'!T14,'6.5'!AC14)</f>
        <v>Catégorie 7</v>
      </c>
      <c r="C14" s="586"/>
      <c r="D14" s="586"/>
      <c r="E14" s="586"/>
      <c r="F14" s="586"/>
      <c r="G14" s="586">
        <f t="shared" si="0"/>
        <v>0</v>
      </c>
      <c r="H14" s="587" t="str">
        <f t="shared" si="1"/>
        <v>-</v>
      </c>
      <c r="T14" s="506" t="s">
        <v>275</v>
      </c>
      <c r="U14" s="507"/>
      <c r="V14" s="507"/>
      <c r="W14" s="507"/>
      <c r="X14" s="507"/>
      <c r="Y14" s="507"/>
      <c r="Z14" s="508"/>
      <c r="AC14" s="506" t="s">
        <v>15</v>
      </c>
      <c r="AD14" s="507"/>
      <c r="AE14" s="507"/>
      <c r="AF14" s="507"/>
      <c r="AG14" s="507"/>
      <c r="AH14" s="507"/>
      <c r="AI14" s="508"/>
    </row>
    <row r="15" spans="1:35" x14ac:dyDescent="0.25">
      <c r="A15" s="396" t="s">
        <v>636</v>
      </c>
      <c r="B15" s="615" t="str">
        <f>IF(Lang=Instructions!$B$40,'6.5'!T15,'6.5'!AC15)</f>
        <v>Catégorie 8</v>
      </c>
      <c r="C15" s="586"/>
      <c r="D15" s="586"/>
      <c r="E15" s="586"/>
      <c r="F15" s="586"/>
      <c r="G15" s="586">
        <f t="shared" si="0"/>
        <v>0</v>
      </c>
      <c r="H15" s="587" t="str">
        <f t="shared" si="1"/>
        <v>-</v>
      </c>
      <c r="T15" s="506" t="s">
        <v>276</v>
      </c>
      <c r="U15" s="507"/>
      <c r="V15" s="507"/>
      <c r="W15" s="507"/>
      <c r="X15" s="507"/>
      <c r="Y15" s="507"/>
      <c r="Z15" s="508"/>
      <c r="AC15" s="506" t="s">
        <v>16</v>
      </c>
      <c r="AD15" s="507"/>
      <c r="AE15" s="507"/>
      <c r="AF15" s="507"/>
      <c r="AG15" s="507"/>
      <c r="AH15" s="507"/>
      <c r="AI15" s="508"/>
    </row>
    <row r="16" spans="1:35" x14ac:dyDescent="0.25">
      <c r="A16" s="396" t="s">
        <v>637</v>
      </c>
      <c r="B16" s="615" t="str">
        <f>IF(Lang=Instructions!$B$40,'6.5'!T16,'6.5'!AC16)</f>
        <v>Catégorie 9</v>
      </c>
      <c r="C16" s="586"/>
      <c r="D16" s="586"/>
      <c r="E16" s="586"/>
      <c r="F16" s="586"/>
      <c r="G16" s="586">
        <f t="shared" si="0"/>
        <v>0</v>
      </c>
      <c r="H16" s="587" t="str">
        <f t="shared" si="1"/>
        <v>-</v>
      </c>
      <c r="T16" s="506" t="s">
        <v>277</v>
      </c>
      <c r="U16" s="507"/>
      <c r="V16" s="507"/>
      <c r="W16" s="507"/>
      <c r="X16" s="507"/>
      <c r="Y16" s="507"/>
      <c r="Z16" s="508"/>
      <c r="AC16" s="506" t="s">
        <v>17</v>
      </c>
      <c r="AD16" s="507"/>
      <c r="AE16" s="507"/>
      <c r="AF16" s="507"/>
      <c r="AG16" s="507"/>
      <c r="AH16" s="507"/>
      <c r="AI16" s="508"/>
    </row>
    <row r="17" spans="1:35" x14ac:dyDescent="0.25">
      <c r="A17" s="396" t="s">
        <v>638</v>
      </c>
      <c r="B17" s="615" t="str">
        <f>IF(Lang=Instructions!$B$40,'6.5'!T17,'6.5'!AC17)</f>
        <v>Catégorie 10</v>
      </c>
      <c r="C17" s="586"/>
      <c r="D17" s="586"/>
      <c r="E17" s="586"/>
      <c r="F17" s="586"/>
      <c r="G17" s="586">
        <f t="shared" si="0"/>
        <v>0</v>
      </c>
      <c r="H17" s="587" t="str">
        <f t="shared" si="1"/>
        <v>-</v>
      </c>
      <c r="T17" s="506" t="s">
        <v>278</v>
      </c>
      <c r="U17" s="507"/>
      <c r="V17" s="507"/>
      <c r="W17" s="507"/>
      <c r="X17" s="507"/>
      <c r="Y17" s="507"/>
      <c r="Z17" s="508"/>
      <c r="AC17" s="506" t="s">
        <v>18</v>
      </c>
      <c r="AD17" s="507"/>
      <c r="AE17" s="507"/>
      <c r="AF17" s="507"/>
      <c r="AG17" s="507"/>
      <c r="AH17" s="507"/>
      <c r="AI17" s="508"/>
    </row>
    <row r="18" spans="1:35" x14ac:dyDescent="0.25">
      <c r="A18" s="396" t="s">
        <v>639</v>
      </c>
      <c r="B18" s="615" t="str">
        <f>IF(Lang=Instructions!$B$40,'6.5'!T18,'6.5'!AC18)</f>
        <v>Catégorie 11</v>
      </c>
      <c r="C18" s="586"/>
      <c r="D18" s="586"/>
      <c r="E18" s="586"/>
      <c r="F18" s="586"/>
      <c r="G18" s="586">
        <f t="shared" ref="G18:G81" si="2">C18-D18+E18-F18</f>
        <v>0</v>
      </c>
      <c r="H18" s="587" t="str">
        <f t="shared" ref="H18:H81" si="3">IF(G18=0,"-",G18/C18)</f>
        <v>-</v>
      </c>
      <c r="T18" s="506" t="s">
        <v>452</v>
      </c>
      <c r="U18" s="507"/>
      <c r="V18" s="507"/>
      <c r="W18" s="507"/>
      <c r="X18" s="507"/>
      <c r="Y18" s="507"/>
      <c r="Z18" s="508"/>
      <c r="AC18" s="506" t="s">
        <v>472</v>
      </c>
      <c r="AD18" s="507"/>
      <c r="AE18" s="507"/>
      <c r="AF18" s="507"/>
      <c r="AG18" s="507"/>
      <c r="AH18" s="507"/>
      <c r="AI18" s="508"/>
    </row>
    <row r="19" spans="1:35" x14ac:dyDescent="0.25">
      <c r="A19" s="396" t="s">
        <v>640</v>
      </c>
      <c r="B19" s="615" t="str">
        <f>IF(Lang=Instructions!$B$40,'6.5'!T19,'6.5'!AC19)</f>
        <v>Catégorie 12</v>
      </c>
      <c r="C19" s="586"/>
      <c r="D19" s="586"/>
      <c r="E19" s="586"/>
      <c r="F19" s="586"/>
      <c r="G19" s="586">
        <f t="shared" si="2"/>
        <v>0</v>
      </c>
      <c r="H19" s="587" t="str">
        <f t="shared" si="3"/>
        <v>-</v>
      </c>
      <c r="T19" s="506" t="s">
        <v>453</v>
      </c>
      <c r="U19" s="507"/>
      <c r="V19" s="507"/>
      <c r="W19" s="507"/>
      <c r="X19" s="507"/>
      <c r="Y19" s="507"/>
      <c r="Z19" s="508"/>
      <c r="AC19" s="506" t="s">
        <v>473</v>
      </c>
      <c r="AD19" s="507"/>
      <c r="AE19" s="507"/>
      <c r="AF19" s="507"/>
      <c r="AG19" s="507"/>
      <c r="AH19" s="507"/>
      <c r="AI19" s="508"/>
    </row>
    <row r="20" spans="1:35" x14ac:dyDescent="0.25">
      <c r="A20" s="396" t="s">
        <v>641</v>
      </c>
      <c r="B20" s="615" t="str">
        <f>IF(Lang=Instructions!$B$40,'6.5'!T20,'6.5'!AC20)</f>
        <v>Catégorie 13</v>
      </c>
      <c r="C20" s="586"/>
      <c r="D20" s="586"/>
      <c r="E20" s="586"/>
      <c r="F20" s="586"/>
      <c r="G20" s="586">
        <f t="shared" si="2"/>
        <v>0</v>
      </c>
      <c r="H20" s="587" t="str">
        <f t="shared" si="3"/>
        <v>-</v>
      </c>
      <c r="T20" s="506" t="s">
        <v>454</v>
      </c>
      <c r="U20" s="507"/>
      <c r="V20" s="507"/>
      <c r="W20" s="507"/>
      <c r="X20" s="507"/>
      <c r="Y20" s="507"/>
      <c r="Z20" s="508"/>
      <c r="AC20" s="506" t="s">
        <v>474</v>
      </c>
      <c r="AD20" s="507"/>
      <c r="AE20" s="507"/>
      <c r="AF20" s="507"/>
      <c r="AG20" s="507"/>
      <c r="AH20" s="507"/>
      <c r="AI20" s="508"/>
    </row>
    <row r="21" spans="1:35" x14ac:dyDescent="0.25">
      <c r="A21" s="396" t="s">
        <v>642</v>
      </c>
      <c r="B21" s="615" t="str">
        <f>IF(Lang=Instructions!$B$40,'6.5'!T21,'6.5'!AC21)</f>
        <v>Catégorie 14</v>
      </c>
      <c r="C21" s="586"/>
      <c r="D21" s="586"/>
      <c r="E21" s="586"/>
      <c r="F21" s="586"/>
      <c r="G21" s="586">
        <f t="shared" si="2"/>
        <v>0</v>
      </c>
      <c r="H21" s="587" t="str">
        <f t="shared" si="3"/>
        <v>-</v>
      </c>
      <c r="T21" s="506" t="s">
        <v>455</v>
      </c>
      <c r="U21" s="507"/>
      <c r="V21" s="507"/>
      <c r="W21" s="507"/>
      <c r="X21" s="507"/>
      <c r="Y21" s="507"/>
      <c r="Z21" s="508"/>
      <c r="AC21" s="506" t="s">
        <v>475</v>
      </c>
      <c r="AD21" s="507"/>
      <c r="AE21" s="507"/>
      <c r="AF21" s="507"/>
      <c r="AG21" s="507"/>
      <c r="AH21" s="507"/>
      <c r="AI21" s="508"/>
    </row>
    <row r="22" spans="1:35" x14ac:dyDescent="0.25">
      <c r="A22" s="396" t="s">
        <v>643</v>
      </c>
      <c r="B22" s="615" t="str">
        <f>IF(Lang=Instructions!$B$40,'6.5'!T22,'6.5'!AC22)</f>
        <v>Catégorie 15</v>
      </c>
      <c r="C22" s="586"/>
      <c r="D22" s="586"/>
      <c r="E22" s="586"/>
      <c r="F22" s="586"/>
      <c r="G22" s="586">
        <f t="shared" si="2"/>
        <v>0</v>
      </c>
      <c r="H22" s="587" t="str">
        <f t="shared" si="3"/>
        <v>-</v>
      </c>
      <c r="T22" s="506" t="s">
        <v>456</v>
      </c>
      <c r="U22" s="507"/>
      <c r="V22" s="507"/>
      <c r="W22" s="507"/>
      <c r="X22" s="507"/>
      <c r="Y22" s="507"/>
      <c r="Z22" s="508"/>
      <c r="AC22" s="506" t="s">
        <v>476</v>
      </c>
      <c r="AD22" s="507"/>
      <c r="AE22" s="507"/>
      <c r="AF22" s="507"/>
      <c r="AG22" s="507"/>
      <c r="AH22" s="507"/>
      <c r="AI22" s="508"/>
    </row>
    <row r="23" spans="1:35" x14ac:dyDescent="0.25">
      <c r="A23" s="396" t="s">
        <v>644</v>
      </c>
      <c r="B23" s="615" t="str">
        <f>IF(Lang=Instructions!$B$40,'6.5'!T23,'6.5'!AC23)</f>
        <v>Catégorie 16</v>
      </c>
      <c r="C23" s="586"/>
      <c r="D23" s="586"/>
      <c r="E23" s="586"/>
      <c r="F23" s="586"/>
      <c r="G23" s="586">
        <f t="shared" si="2"/>
        <v>0</v>
      </c>
      <c r="H23" s="587" t="str">
        <f t="shared" si="3"/>
        <v>-</v>
      </c>
      <c r="T23" s="506" t="s">
        <v>457</v>
      </c>
      <c r="U23" s="507"/>
      <c r="V23" s="507"/>
      <c r="W23" s="507"/>
      <c r="X23" s="507"/>
      <c r="Y23" s="507"/>
      <c r="Z23" s="508"/>
      <c r="AC23" s="506" t="s">
        <v>477</v>
      </c>
      <c r="AD23" s="507"/>
      <c r="AE23" s="507"/>
      <c r="AF23" s="507"/>
      <c r="AG23" s="507"/>
      <c r="AH23" s="507"/>
      <c r="AI23" s="508"/>
    </row>
    <row r="24" spans="1:35" x14ac:dyDescent="0.25">
      <c r="A24" s="396" t="s">
        <v>645</v>
      </c>
      <c r="B24" s="615" t="str">
        <f>IF(Lang=Instructions!$B$40,'6.5'!T24,'6.5'!AC24)</f>
        <v>Catégorie 17</v>
      </c>
      <c r="C24" s="586"/>
      <c r="D24" s="586"/>
      <c r="E24" s="586"/>
      <c r="F24" s="586"/>
      <c r="G24" s="586">
        <f t="shared" si="2"/>
        <v>0</v>
      </c>
      <c r="H24" s="587" t="str">
        <f t="shared" si="3"/>
        <v>-</v>
      </c>
      <c r="T24" s="506" t="s">
        <v>458</v>
      </c>
      <c r="U24" s="507"/>
      <c r="V24" s="507"/>
      <c r="W24" s="507"/>
      <c r="X24" s="507"/>
      <c r="Y24" s="507"/>
      <c r="Z24" s="508"/>
      <c r="AC24" s="506" t="s">
        <v>478</v>
      </c>
      <c r="AD24" s="507"/>
      <c r="AE24" s="507"/>
      <c r="AF24" s="507"/>
      <c r="AG24" s="507"/>
      <c r="AH24" s="507"/>
      <c r="AI24" s="508"/>
    </row>
    <row r="25" spans="1:35" x14ac:dyDescent="0.25">
      <c r="A25" s="396" t="s">
        <v>646</v>
      </c>
      <c r="B25" s="615" t="str">
        <f>IF(Lang=Instructions!$B$40,'6.5'!T25,'6.5'!AC25)</f>
        <v>Catégorie 18</v>
      </c>
      <c r="C25" s="586"/>
      <c r="D25" s="586"/>
      <c r="E25" s="586"/>
      <c r="F25" s="586"/>
      <c r="G25" s="586">
        <f t="shared" si="2"/>
        <v>0</v>
      </c>
      <c r="H25" s="587" t="str">
        <f t="shared" si="3"/>
        <v>-</v>
      </c>
      <c r="T25" s="506" t="s">
        <v>459</v>
      </c>
      <c r="U25" s="507"/>
      <c r="V25" s="507"/>
      <c r="W25" s="507"/>
      <c r="X25" s="507"/>
      <c r="Y25" s="507"/>
      <c r="Z25" s="508"/>
      <c r="AC25" s="506" t="s">
        <v>479</v>
      </c>
      <c r="AD25" s="507"/>
      <c r="AE25" s="507"/>
      <c r="AF25" s="507"/>
      <c r="AG25" s="507"/>
      <c r="AH25" s="507"/>
      <c r="AI25" s="508"/>
    </row>
    <row r="26" spans="1:35" x14ac:dyDescent="0.25">
      <c r="A26" s="396" t="s">
        <v>647</v>
      </c>
      <c r="B26" s="615" t="str">
        <f>IF(Lang=Instructions!$B$40,'6.5'!T26,'6.5'!AC26)</f>
        <v>Catégorie 19</v>
      </c>
      <c r="C26" s="586"/>
      <c r="D26" s="586"/>
      <c r="E26" s="586"/>
      <c r="F26" s="586"/>
      <c r="G26" s="586">
        <f t="shared" si="2"/>
        <v>0</v>
      </c>
      <c r="H26" s="587" t="str">
        <f t="shared" si="3"/>
        <v>-</v>
      </c>
      <c r="T26" s="506" t="s">
        <v>460</v>
      </c>
      <c r="U26" s="507"/>
      <c r="V26" s="507"/>
      <c r="W26" s="507"/>
      <c r="X26" s="507"/>
      <c r="Y26" s="507"/>
      <c r="Z26" s="508"/>
      <c r="AC26" s="506" t="s">
        <v>480</v>
      </c>
      <c r="AD26" s="507"/>
      <c r="AE26" s="507"/>
      <c r="AF26" s="507"/>
      <c r="AG26" s="507"/>
      <c r="AH26" s="507"/>
      <c r="AI26" s="508"/>
    </row>
    <row r="27" spans="1:35" ht="14.4" thickBot="1" x14ac:dyDescent="0.3">
      <c r="A27" s="396" t="s">
        <v>648</v>
      </c>
      <c r="B27" s="615" t="str">
        <f>IF(Lang=Instructions!$B$40,'6.5'!T27,'6.5'!AC27)</f>
        <v>Catégorie 20</v>
      </c>
      <c r="C27" s="586"/>
      <c r="D27" s="586"/>
      <c r="E27" s="586"/>
      <c r="F27" s="586"/>
      <c r="G27" s="586">
        <f t="shared" si="2"/>
        <v>0</v>
      </c>
      <c r="H27" s="587" t="str">
        <f t="shared" si="3"/>
        <v>-</v>
      </c>
      <c r="T27" s="506" t="s">
        <v>461</v>
      </c>
      <c r="U27" s="507"/>
      <c r="V27" s="507"/>
      <c r="W27" s="507"/>
      <c r="X27" s="507"/>
      <c r="Y27" s="507"/>
      <c r="Z27" s="508"/>
      <c r="AC27" s="506" t="s">
        <v>481</v>
      </c>
      <c r="AD27" s="507"/>
      <c r="AE27" s="507"/>
      <c r="AF27" s="507"/>
      <c r="AG27" s="507"/>
      <c r="AH27" s="507"/>
      <c r="AI27" s="508"/>
    </row>
    <row r="28" spans="1:35" ht="13.95" hidden="1" customHeight="1" outlineLevel="1" x14ac:dyDescent="0.25">
      <c r="A28" s="396" t="s">
        <v>649</v>
      </c>
      <c r="B28" s="615" t="str">
        <f>IF(Lang=Instructions!$B$40,'6.5'!T28,'6.5'!AC28)</f>
        <v>Catégorie 21</v>
      </c>
      <c r="C28" s="586"/>
      <c r="D28" s="586"/>
      <c r="E28" s="586"/>
      <c r="F28" s="586"/>
      <c r="G28" s="586">
        <f t="shared" si="2"/>
        <v>0</v>
      </c>
      <c r="H28" s="587" t="str">
        <f t="shared" si="3"/>
        <v>-</v>
      </c>
      <c r="T28" s="506" t="s">
        <v>462</v>
      </c>
      <c r="U28" s="507"/>
      <c r="V28" s="507"/>
      <c r="W28" s="507"/>
      <c r="X28" s="507"/>
      <c r="Y28" s="507"/>
      <c r="Z28" s="508"/>
      <c r="AC28" s="506" t="s">
        <v>482</v>
      </c>
      <c r="AD28" s="507"/>
      <c r="AE28" s="507"/>
      <c r="AF28" s="507"/>
      <c r="AG28" s="507"/>
      <c r="AH28" s="507"/>
      <c r="AI28" s="508"/>
    </row>
    <row r="29" spans="1:35" ht="13.95" hidden="1" customHeight="1" outlineLevel="1" x14ac:dyDescent="0.25">
      <c r="A29" s="396" t="s">
        <v>650</v>
      </c>
      <c r="B29" s="615" t="str">
        <f>IF(Lang=Instructions!$B$40,'6.5'!T29,'6.5'!AC29)</f>
        <v>Catégorie 22</v>
      </c>
      <c r="C29" s="586"/>
      <c r="D29" s="586"/>
      <c r="E29" s="586"/>
      <c r="F29" s="586"/>
      <c r="G29" s="586">
        <f t="shared" si="2"/>
        <v>0</v>
      </c>
      <c r="H29" s="587" t="str">
        <f t="shared" si="3"/>
        <v>-</v>
      </c>
      <c r="T29" s="506" t="s">
        <v>463</v>
      </c>
      <c r="U29" s="507"/>
      <c r="V29" s="507"/>
      <c r="W29" s="507"/>
      <c r="X29" s="507"/>
      <c r="Y29" s="507"/>
      <c r="Z29" s="508"/>
      <c r="AC29" s="506" t="s">
        <v>483</v>
      </c>
      <c r="AD29" s="507"/>
      <c r="AE29" s="507"/>
      <c r="AF29" s="507"/>
      <c r="AG29" s="507"/>
      <c r="AH29" s="507"/>
      <c r="AI29" s="508"/>
    </row>
    <row r="30" spans="1:35" ht="13.95" hidden="1" customHeight="1" outlineLevel="1" x14ac:dyDescent="0.25">
      <c r="A30" s="396" t="s">
        <v>651</v>
      </c>
      <c r="B30" s="615" t="str">
        <f>IF(Lang=Instructions!$B$40,'6.5'!T30,'6.5'!AC30)</f>
        <v>Catégorie 23</v>
      </c>
      <c r="C30" s="586"/>
      <c r="D30" s="586"/>
      <c r="E30" s="586"/>
      <c r="F30" s="586"/>
      <c r="G30" s="586">
        <f t="shared" si="2"/>
        <v>0</v>
      </c>
      <c r="H30" s="587" t="str">
        <f t="shared" si="3"/>
        <v>-</v>
      </c>
      <c r="T30" s="506" t="s">
        <v>464</v>
      </c>
      <c r="U30" s="507"/>
      <c r="V30" s="507"/>
      <c r="W30" s="507"/>
      <c r="X30" s="507"/>
      <c r="Y30" s="507"/>
      <c r="Z30" s="508"/>
      <c r="AC30" s="506" t="s">
        <v>484</v>
      </c>
      <c r="AD30" s="507"/>
      <c r="AE30" s="507"/>
      <c r="AF30" s="507"/>
      <c r="AG30" s="507"/>
      <c r="AH30" s="507"/>
      <c r="AI30" s="508"/>
    </row>
    <row r="31" spans="1:35" ht="13.95" hidden="1" customHeight="1" outlineLevel="1" x14ac:dyDescent="0.25">
      <c r="A31" s="396" t="s">
        <v>652</v>
      </c>
      <c r="B31" s="615" t="str">
        <f>IF(Lang=Instructions!$B$40,'6.5'!T31,'6.5'!AC31)</f>
        <v>Catégorie 24</v>
      </c>
      <c r="C31" s="586"/>
      <c r="D31" s="586"/>
      <c r="E31" s="586"/>
      <c r="F31" s="586"/>
      <c r="G31" s="586">
        <f t="shared" si="2"/>
        <v>0</v>
      </c>
      <c r="H31" s="587" t="str">
        <f t="shared" si="3"/>
        <v>-</v>
      </c>
      <c r="T31" s="506" t="s">
        <v>465</v>
      </c>
      <c r="U31" s="507"/>
      <c r="V31" s="507"/>
      <c r="W31" s="507"/>
      <c r="X31" s="507"/>
      <c r="Y31" s="507"/>
      <c r="Z31" s="508"/>
      <c r="AC31" s="506" t="s">
        <v>485</v>
      </c>
      <c r="AD31" s="507"/>
      <c r="AE31" s="507"/>
      <c r="AF31" s="507"/>
      <c r="AG31" s="507"/>
      <c r="AH31" s="507"/>
      <c r="AI31" s="508"/>
    </row>
    <row r="32" spans="1:35" ht="13.95" hidden="1" customHeight="1" outlineLevel="1" x14ac:dyDescent="0.25">
      <c r="A32" s="396" t="s">
        <v>653</v>
      </c>
      <c r="B32" s="615" t="str">
        <f>IF(Lang=Instructions!$B$40,'6.5'!T32,'6.5'!AC32)</f>
        <v>Catégorie 25</v>
      </c>
      <c r="C32" s="586"/>
      <c r="D32" s="586"/>
      <c r="E32" s="586"/>
      <c r="F32" s="586"/>
      <c r="G32" s="586">
        <f t="shared" si="2"/>
        <v>0</v>
      </c>
      <c r="H32" s="587" t="str">
        <f t="shared" si="3"/>
        <v>-</v>
      </c>
      <c r="T32" s="506" t="s">
        <v>466</v>
      </c>
      <c r="U32" s="507"/>
      <c r="V32" s="507"/>
      <c r="W32" s="507"/>
      <c r="X32" s="507"/>
      <c r="Y32" s="507"/>
      <c r="Z32" s="508"/>
      <c r="AC32" s="506" t="s">
        <v>486</v>
      </c>
      <c r="AD32" s="507"/>
      <c r="AE32" s="507"/>
      <c r="AF32" s="507"/>
      <c r="AG32" s="507"/>
      <c r="AH32" s="507"/>
      <c r="AI32" s="508"/>
    </row>
    <row r="33" spans="1:35" ht="13.95" hidden="1" customHeight="1" outlineLevel="1" x14ac:dyDescent="0.25">
      <c r="A33" s="396" t="s">
        <v>654</v>
      </c>
      <c r="B33" s="615" t="str">
        <f>IF(Lang=Instructions!$B$40,'6.5'!T33,'6.5'!AC33)</f>
        <v>Catégorie 26</v>
      </c>
      <c r="C33" s="586"/>
      <c r="D33" s="586"/>
      <c r="E33" s="586"/>
      <c r="F33" s="586"/>
      <c r="G33" s="586">
        <f t="shared" si="2"/>
        <v>0</v>
      </c>
      <c r="H33" s="587" t="str">
        <f t="shared" si="3"/>
        <v>-</v>
      </c>
      <c r="T33" s="506" t="s">
        <v>467</v>
      </c>
      <c r="U33" s="507"/>
      <c r="V33" s="507"/>
      <c r="W33" s="507"/>
      <c r="X33" s="507"/>
      <c r="Y33" s="507"/>
      <c r="Z33" s="508"/>
      <c r="AC33" s="506" t="s">
        <v>487</v>
      </c>
      <c r="AD33" s="507"/>
      <c r="AE33" s="507"/>
      <c r="AF33" s="507"/>
      <c r="AG33" s="507"/>
      <c r="AH33" s="507"/>
      <c r="AI33" s="508"/>
    </row>
    <row r="34" spans="1:35" ht="13.95" hidden="1" customHeight="1" outlineLevel="1" x14ac:dyDescent="0.25">
      <c r="A34" s="396" t="s">
        <v>655</v>
      </c>
      <c r="B34" s="615" t="str">
        <f>IF(Lang=Instructions!$B$40,'6.5'!T34,'6.5'!AC34)</f>
        <v>Catégorie 27</v>
      </c>
      <c r="C34" s="586"/>
      <c r="D34" s="586"/>
      <c r="E34" s="586"/>
      <c r="F34" s="586"/>
      <c r="G34" s="586">
        <f t="shared" si="2"/>
        <v>0</v>
      </c>
      <c r="H34" s="587" t="str">
        <f t="shared" si="3"/>
        <v>-</v>
      </c>
      <c r="T34" s="506" t="s">
        <v>468</v>
      </c>
      <c r="U34" s="507"/>
      <c r="V34" s="507"/>
      <c r="W34" s="507"/>
      <c r="X34" s="507"/>
      <c r="Y34" s="507"/>
      <c r="Z34" s="508"/>
      <c r="AC34" s="506" t="s">
        <v>488</v>
      </c>
      <c r="AD34" s="507"/>
      <c r="AE34" s="507"/>
      <c r="AF34" s="507"/>
      <c r="AG34" s="507"/>
      <c r="AH34" s="507"/>
      <c r="AI34" s="508"/>
    </row>
    <row r="35" spans="1:35" ht="13.95" hidden="1" customHeight="1" outlineLevel="1" x14ac:dyDescent="0.25">
      <c r="A35" s="396" t="s">
        <v>656</v>
      </c>
      <c r="B35" s="615" t="str">
        <f>IF(Lang=Instructions!$B$40,'6.5'!T35,'6.5'!AC35)</f>
        <v>Catégorie 28</v>
      </c>
      <c r="C35" s="586"/>
      <c r="D35" s="586"/>
      <c r="E35" s="586"/>
      <c r="F35" s="586"/>
      <c r="G35" s="586">
        <f t="shared" si="2"/>
        <v>0</v>
      </c>
      <c r="H35" s="587" t="str">
        <f t="shared" si="3"/>
        <v>-</v>
      </c>
      <c r="T35" s="506" t="s">
        <v>469</v>
      </c>
      <c r="U35" s="507"/>
      <c r="V35" s="507"/>
      <c r="W35" s="507"/>
      <c r="X35" s="507"/>
      <c r="Y35" s="507"/>
      <c r="Z35" s="508"/>
      <c r="AC35" s="506" t="s">
        <v>489</v>
      </c>
      <c r="AD35" s="507"/>
      <c r="AE35" s="507"/>
      <c r="AF35" s="507"/>
      <c r="AG35" s="507"/>
      <c r="AH35" s="507"/>
      <c r="AI35" s="508"/>
    </row>
    <row r="36" spans="1:35" ht="13.95" hidden="1" customHeight="1" outlineLevel="1" x14ac:dyDescent="0.25">
      <c r="A36" s="396" t="s">
        <v>657</v>
      </c>
      <c r="B36" s="615" t="str">
        <f>IF(Lang=Instructions!$B$40,'6.5'!T36,'6.5'!AC36)</f>
        <v>Catégorie 29</v>
      </c>
      <c r="C36" s="586"/>
      <c r="D36" s="586"/>
      <c r="E36" s="586"/>
      <c r="F36" s="586"/>
      <c r="G36" s="586">
        <f t="shared" si="2"/>
        <v>0</v>
      </c>
      <c r="H36" s="587" t="str">
        <f t="shared" si="3"/>
        <v>-</v>
      </c>
      <c r="T36" s="506" t="s">
        <v>470</v>
      </c>
      <c r="U36" s="507"/>
      <c r="V36" s="507"/>
      <c r="W36" s="507"/>
      <c r="X36" s="507"/>
      <c r="Y36" s="507"/>
      <c r="Z36" s="508"/>
      <c r="AC36" s="506" t="s">
        <v>490</v>
      </c>
      <c r="AD36" s="507"/>
      <c r="AE36" s="507"/>
      <c r="AF36" s="507"/>
      <c r="AG36" s="507"/>
      <c r="AH36" s="507"/>
      <c r="AI36" s="508"/>
    </row>
    <row r="37" spans="1:35" ht="13.95" hidden="1" customHeight="1" outlineLevel="1" x14ac:dyDescent="0.25">
      <c r="A37" s="396" t="s">
        <v>658</v>
      </c>
      <c r="B37" s="615" t="str">
        <f>IF(Lang=Instructions!$B$40,'6.5'!T37,'6.5'!AC37)</f>
        <v>Catégorie 30</v>
      </c>
      <c r="C37" s="586"/>
      <c r="D37" s="586"/>
      <c r="E37" s="586"/>
      <c r="F37" s="586"/>
      <c r="G37" s="586">
        <f t="shared" si="2"/>
        <v>0</v>
      </c>
      <c r="H37" s="587" t="str">
        <f t="shared" si="3"/>
        <v>-</v>
      </c>
      <c r="T37" s="506" t="s">
        <v>471</v>
      </c>
      <c r="U37" s="507"/>
      <c r="V37" s="507"/>
      <c r="W37" s="507"/>
      <c r="X37" s="507"/>
      <c r="Y37" s="507"/>
      <c r="Z37" s="508"/>
      <c r="AC37" s="506" t="s">
        <v>491</v>
      </c>
      <c r="AD37" s="507"/>
      <c r="AE37" s="507"/>
      <c r="AF37" s="507"/>
      <c r="AG37" s="507"/>
      <c r="AH37" s="507"/>
      <c r="AI37" s="508"/>
    </row>
    <row r="38" spans="1:35" ht="13.95" hidden="1" customHeight="1" outlineLevel="1" x14ac:dyDescent="0.25">
      <c r="A38" s="396" t="s">
        <v>659</v>
      </c>
      <c r="B38" s="615" t="str">
        <f>IF(Lang=Instructions!$B$40,'6.5'!T38,'6.5'!AC38)</f>
        <v>Catégorie 31</v>
      </c>
      <c r="C38" s="586"/>
      <c r="D38" s="586"/>
      <c r="E38" s="586"/>
      <c r="F38" s="586"/>
      <c r="G38" s="586">
        <f t="shared" si="2"/>
        <v>0</v>
      </c>
      <c r="H38" s="587" t="str">
        <f t="shared" si="3"/>
        <v>-</v>
      </c>
      <c r="T38" s="506" t="s">
        <v>493</v>
      </c>
      <c r="U38" s="507"/>
      <c r="V38" s="507"/>
      <c r="W38" s="507"/>
      <c r="X38" s="507"/>
      <c r="Y38" s="507"/>
      <c r="Z38" s="508"/>
      <c r="AC38" s="506" t="s">
        <v>492</v>
      </c>
      <c r="AD38" s="507"/>
      <c r="AE38" s="507"/>
      <c r="AF38" s="507"/>
      <c r="AG38" s="507"/>
      <c r="AH38" s="507"/>
      <c r="AI38" s="508"/>
    </row>
    <row r="39" spans="1:35" ht="13.95" hidden="1" customHeight="1" outlineLevel="1" x14ac:dyDescent="0.25">
      <c r="A39" s="396" t="s">
        <v>660</v>
      </c>
      <c r="B39" s="615" t="str">
        <f>IF(Lang=Instructions!$B$40,'6.5'!T39,'6.5'!AC39)</f>
        <v>Catégorie 32</v>
      </c>
      <c r="C39" s="586"/>
      <c r="D39" s="586"/>
      <c r="E39" s="586"/>
      <c r="F39" s="586"/>
      <c r="G39" s="586">
        <f t="shared" si="2"/>
        <v>0</v>
      </c>
      <c r="H39" s="587" t="str">
        <f t="shared" si="3"/>
        <v>-</v>
      </c>
      <c r="T39" s="506" t="s">
        <v>494</v>
      </c>
      <c r="U39" s="507"/>
      <c r="V39" s="507"/>
      <c r="W39" s="507"/>
      <c r="X39" s="507"/>
      <c r="Y39" s="507"/>
      <c r="Z39" s="508"/>
      <c r="AC39" s="506" t="s">
        <v>563</v>
      </c>
      <c r="AD39" s="507"/>
      <c r="AE39" s="507"/>
      <c r="AF39" s="507"/>
      <c r="AG39" s="507"/>
      <c r="AH39" s="507"/>
      <c r="AI39" s="508"/>
    </row>
    <row r="40" spans="1:35" ht="13.95" hidden="1" customHeight="1" outlineLevel="1" x14ac:dyDescent="0.25">
      <c r="A40" s="396" t="s">
        <v>661</v>
      </c>
      <c r="B40" s="615" t="str">
        <f>IF(Lang=Instructions!$B$40,'6.5'!T40,'6.5'!AC40)</f>
        <v>Catégorie 33</v>
      </c>
      <c r="C40" s="586"/>
      <c r="D40" s="586"/>
      <c r="E40" s="586"/>
      <c r="F40" s="586"/>
      <c r="G40" s="586">
        <f t="shared" si="2"/>
        <v>0</v>
      </c>
      <c r="H40" s="587" t="str">
        <f t="shared" si="3"/>
        <v>-</v>
      </c>
      <c r="T40" s="506" t="s">
        <v>495</v>
      </c>
      <c r="U40" s="507"/>
      <c r="V40" s="507"/>
      <c r="W40" s="507"/>
      <c r="X40" s="507"/>
      <c r="Y40" s="507"/>
      <c r="Z40" s="508"/>
      <c r="AC40" s="506" t="s">
        <v>564</v>
      </c>
      <c r="AD40" s="507"/>
      <c r="AE40" s="507"/>
      <c r="AF40" s="507"/>
      <c r="AG40" s="507"/>
      <c r="AH40" s="507"/>
      <c r="AI40" s="508"/>
    </row>
    <row r="41" spans="1:35" ht="13.95" hidden="1" customHeight="1" outlineLevel="1" x14ac:dyDescent="0.25">
      <c r="A41" s="396" t="s">
        <v>662</v>
      </c>
      <c r="B41" s="615" t="str">
        <f>IF(Lang=Instructions!$B$40,'6.5'!T41,'6.5'!AC41)</f>
        <v>Catégorie 34</v>
      </c>
      <c r="C41" s="586"/>
      <c r="D41" s="586"/>
      <c r="E41" s="586"/>
      <c r="F41" s="586"/>
      <c r="G41" s="586">
        <f t="shared" si="2"/>
        <v>0</v>
      </c>
      <c r="H41" s="587" t="str">
        <f t="shared" si="3"/>
        <v>-</v>
      </c>
      <c r="T41" s="506" t="s">
        <v>496</v>
      </c>
      <c r="U41" s="507"/>
      <c r="V41" s="507"/>
      <c r="W41" s="507"/>
      <c r="X41" s="507"/>
      <c r="Y41" s="507"/>
      <c r="Z41" s="508"/>
      <c r="AC41" s="506" t="s">
        <v>565</v>
      </c>
      <c r="AD41" s="507"/>
      <c r="AE41" s="507"/>
      <c r="AF41" s="507"/>
      <c r="AG41" s="507"/>
      <c r="AH41" s="507"/>
      <c r="AI41" s="508"/>
    </row>
    <row r="42" spans="1:35" ht="13.95" hidden="1" customHeight="1" outlineLevel="1" x14ac:dyDescent="0.25">
      <c r="A42" s="396" t="s">
        <v>663</v>
      </c>
      <c r="B42" s="615" t="str">
        <f>IF(Lang=Instructions!$B$40,'6.5'!T42,'6.5'!AC42)</f>
        <v>Catégorie 35</v>
      </c>
      <c r="C42" s="586"/>
      <c r="D42" s="586"/>
      <c r="E42" s="586"/>
      <c r="F42" s="586"/>
      <c r="G42" s="586">
        <f t="shared" si="2"/>
        <v>0</v>
      </c>
      <c r="H42" s="587" t="str">
        <f t="shared" si="3"/>
        <v>-</v>
      </c>
      <c r="T42" s="506" t="s">
        <v>497</v>
      </c>
      <c r="U42" s="507"/>
      <c r="V42" s="507"/>
      <c r="W42" s="507"/>
      <c r="X42" s="507"/>
      <c r="Y42" s="507"/>
      <c r="Z42" s="508"/>
      <c r="AC42" s="506" t="s">
        <v>566</v>
      </c>
      <c r="AD42" s="507"/>
      <c r="AE42" s="507"/>
      <c r="AF42" s="507"/>
      <c r="AG42" s="507"/>
      <c r="AH42" s="507"/>
      <c r="AI42" s="508"/>
    </row>
    <row r="43" spans="1:35" ht="13.95" hidden="1" customHeight="1" outlineLevel="1" x14ac:dyDescent="0.25">
      <c r="A43" s="396" t="s">
        <v>664</v>
      </c>
      <c r="B43" s="615" t="str">
        <f>IF(Lang=Instructions!$B$40,'6.5'!T43,'6.5'!AC43)</f>
        <v>Catégorie 36</v>
      </c>
      <c r="C43" s="586"/>
      <c r="D43" s="586"/>
      <c r="E43" s="586"/>
      <c r="F43" s="586"/>
      <c r="G43" s="586">
        <f t="shared" si="2"/>
        <v>0</v>
      </c>
      <c r="H43" s="587" t="str">
        <f t="shared" si="3"/>
        <v>-</v>
      </c>
      <c r="T43" s="506" t="s">
        <v>498</v>
      </c>
      <c r="U43" s="507"/>
      <c r="V43" s="507"/>
      <c r="W43" s="507"/>
      <c r="X43" s="507"/>
      <c r="Y43" s="507"/>
      <c r="Z43" s="508"/>
      <c r="AC43" s="506" t="s">
        <v>567</v>
      </c>
      <c r="AD43" s="507"/>
      <c r="AE43" s="507"/>
      <c r="AF43" s="507"/>
      <c r="AG43" s="507"/>
      <c r="AH43" s="507"/>
      <c r="AI43" s="508"/>
    </row>
    <row r="44" spans="1:35" ht="13.95" hidden="1" customHeight="1" outlineLevel="1" x14ac:dyDescent="0.25">
      <c r="A44" s="396" t="s">
        <v>665</v>
      </c>
      <c r="B44" s="615" t="str">
        <f>IF(Lang=Instructions!$B$40,'6.5'!T44,'6.5'!AC44)</f>
        <v>Catégorie 37</v>
      </c>
      <c r="C44" s="586"/>
      <c r="D44" s="586"/>
      <c r="E44" s="586"/>
      <c r="F44" s="586"/>
      <c r="G44" s="586">
        <f t="shared" si="2"/>
        <v>0</v>
      </c>
      <c r="H44" s="587" t="str">
        <f t="shared" si="3"/>
        <v>-</v>
      </c>
      <c r="T44" s="506" t="s">
        <v>499</v>
      </c>
      <c r="U44" s="507"/>
      <c r="V44" s="507"/>
      <c r="W44" s="507"/>
      <c r="X44" s="507"/>
      <c r="Y44" s="507"/>
      <c r="Z44" s="508"/>
      <c r="AC44" s="506" t="s">
        <v>568</v>
      </c>
      <c r="AD44" s="507"/>
      <c r="AE44" s="507"/>
      <c r="AF44" s="507"/>
      <c r="AG44" s="507"/>
      <c r="AH44" s="507"/>
      <c r="AI44" s="508"/>
    </row>
    <row r="45" spans="1:35" ht="13.95" hidden="1" customHeight="1" outlineLevel="1" x14ac:dyDescent="0.25">
      <c r="A45" s="396" t="s">
        <v>666</v>
      </c>
      <c r="B45" s="615" t="str">
        <f>IF(Lang=Instructions!$B$40,'6.5'!T45,'6.5'!AC45)</f>
        <v>Catégorie 38</v>
      </c>
      <c r="C45" s="586"/>
      <c r="D45" s="586"/>
      <c r="E45" s="586"/>
      <c r="F45" s="586"/>
      <c r="G45" s="586">
        <f t="shared" si="2"/>
        <v>0</v>
      </c>
      <c r="H45" s="587" t="str">
        <f t="shared" si="3"/>
        <v>-</v>
      </c>
      <c r="T45" s="506" t="s">
        <v>500</v>
      </c>
      <c r="U45" s="507"/>
      <c r="V45" s="507"/>
      <c r="W45" s="507"/>
      <c r="X45" s="507"/>
      <c r="Y45" s="507"/>
      <c r="Z45" s="508"/>
      <c r="AC45" s="506" t="s">
        <v>569</v>
      </c>
      <c r="AD45" s="507"/>
      <c r="AE45" s="507"/>
      <c r="AF45" s="507"/>
      <c r="AG45" s="507"/>
      <c r="AH45" s="507"/>
      <c r="AI45" s="508"/>
    </row>
    <row r="46" spans="1:35" ht="13.95" hidden="1" customHeight="1" outlineLevel="1" x14ac:dyDescent="0.25">
      <c r="A46" s="396" t="s">
        <v>667</v>
      </c>
      <c r="B46" s="615" t="str">
        <f>IF(Lang=Instructions!$B$40,'6.5'!T46,'6.5'!AC46)</f>
        <v>Catégorie 39</v>
      </c>
      <c r="C46" s="586"/>
      <c r="D46" s="586"/>
      <c r="E46" s="586"/>
      <c r="F46" s="586"/>
      <c r="G46" s="586">
        <f t="shared" si="2"/>
        <v>0</v>
      </c>
      <c r="H46" s="587" t="str">
        <f t="shared" si="3"/>
        <v>-</v>
      </c>
      <c r="T46" s="506" t="s">
        <v>501</v>
      </c>
      <c r="U46" s="507"/>
      <c r="V46" s="507"/>
      <c r="W46" s="507"/>
      <c r="X46" s="507"/>
      <c r="Y46" s="507"/>
      <c r="Z46" s="508"/>
      <c r="AC46" s="506" t="s">
        <v>570</v>
      </c>
      <c r="AD46" s="507"/>
      <c r="AE46" s="507"/>
      <c r="AF46" s="507"/>
      <c r="AG46" s="507"/>
      <c r="AH46" s="507"/>
      <c r="AI46" s="508"/>
    </row>
    <row r="47" spans="1:35" ht="13.95" hidden="1" customHeight="1" outlineLevel="1" x14ac:dyDescent="0.25">
      <c r="A47" s="396" t="s">
        <v>668</v>
      </c>
      <c r="B47" s="615" t="str">
        <f>IF(Lang=Instructions!$B$40,'6.5'!T47,'6.5'!AC47)</f>
        <v>Catégorie 40</v>
      </c>
      <c r="C47" s="586"/>
      <c r="D47" s="586"/>
      <c r="E47" s="586"/>
      <c r="F47" s="586"/>
      <c r="G47" s="586">
        <f t="shared" si="2"/>
        <v>0</v>
      </c>
      <c r="H47" s="587" t="str">
        <f t="shared" si="3"/>
        <v>-</v>
      </c>
      <c r="T47" s="506" t="s">
        <v>502</v>
      </c>
      <c r="U47" s="507"/>
      <c r="V47" s="507"/>
      <c r="W47" s="507"/>
      <c r="X47" s="507"/>
      <c r="Y47" s="507"/>
      <c r="Z47" s="508"/>
      <c r="AC47" s="506" t="s">
        <v>571</v>
      </c>
      <c r="AD47" s="507"/>
      <c r="AE47" s="507"/>
      <c r="AF47" s="507"/>
      <c r="AG47" s="507"/>
      <c r="AH47" s="507"/>
      <c r="AI47" s="508"/>
    </row>
    <row r="48" spans="1:35" ht="13.95" hidden="1" customHeight="1" outlineLevel="1" x14ac:dyDescent="0.25">
      <c r="A48" s="396" t="s">
        <v>669</v>
      </c>
      <c r="B48" s="615" t="str">
        <f>IF(Lang=Instructions!$B$40,'6.5'!T48,'6.5'!AC48)</f>
        <v>Catégorie 41</v>
      </c>
      <c r="C48" s="586"/>
      <c r="D48" s="586"/>
      <c r="E48" s="586"/>
      <c r="F48" s="586"/>
      <c r="G48" s="586">
        <f t="shared" si="2"/>
        <v>0</v>
      </c>
      <c r="H48" s="587" t="str">
        <f t="shared" si="3"/>
        <v>-</v>
      </c>
      <c r="T48" s="506" t="s">
        <v>503</v>
      </c>
      <c r="U48" s="507"/>
      <c r="V48" s="507"/>
      <c r="W48" s="507"/>
      <c r="X48" s="507"/>
      <c r="Y48" s="507"/>
      <c r="Z48" s="508"/>
      <c r="AC48" s="506" t="s">
        <v>572</v>
      </c>
      <c r="AD48" s="507"/>
      <c r="AE48" s="507"/>
      <c r="AF48" s="507"/>
      <c r="AG48" s="507"/>
      <c r="AH48" s="507"/>
      <c r="AI48" s="508"/>
    </row>
    <row r="49" spans="1:35" ht="13.95" hidden="1" customHeight="1" outlineLevel="1" x14ac:dyDescent="0.25">
      <c r="A49" s="396" t="s">
        <v>670</v>
      </c>
      <c r="B49" s="615" t="str">
        <f>IF(Lang=Instructions!$B$40,'6.5'!T49,'6.5'!AC49)</f>
        <v>Catégorie 42</v>
      </c>
      <c r="C49" s="586"/>
      <c r="D49" s="586"/>
      <c r="E49" s="586"/>
      <c r="F49" s="586"/>
      <c r="G49" s="586">
        <f t="shared" si="2"/>
        <v>0</v>
      </c>
      <c r="H49" s="587" t="str">
        <f t="shared" si="3"/>
        <v>-</v>
      </c>
      <c r="T49" s="506" t="s">
        <v>504</v>
      </c>
      <c r="U49" s="507"/>
      <c r="V49" s="507"/>
      <c r="W49" s="507"/>
      <c r="X49" s="507"/>
      <c r="Y49" s="507"/>
      <c r="Z49" s="508"/>
      <c r="AC49" s="506" t="s">
        <v>573</v>
      </c>
      <c r="AD49" s="507"/>
      <c r="AE49" s="507"/>
      <c r="AF49" s="507"/>
      <c r="AG49" s="507"/>
      <c r="AH49" s="507"/>
      <c r="AI49" s="508"/>
    </row>
    <row r="50" spans="1:35" ht="13.95" hidden="1" customHeight="1" outlineLevel="1" x14ac:dyDescent="0.25">
      <c r="A50" s="396" t="s">
        <v>671</v>
      </c>
      <c r="B50" s="615" t="str">
        <f>IF(Lang=Instructions!$B$40,'6.5'!T50,'6.5'!AC50)</f>
        <v>Catégorie 43</v>
      </c>
      <c r="C50" s="586"/>
      <c r="D50" s="586"/>
      <c r="E50" s="586"/>
      <c r="F50" s="586"/>
      <c r="G50" s="586">
        <f t="shared" si="2"/>
        <v>0</v>
      </c>
      <c r="H50" s="587" t="str">
        <f t="shared" si="3"/>
        <v>-</v>
      </c>
      <c r="T50" s="506" t="s">
        <v>505</v>
      </c>
      <c r="U50" s="507"/>
      <c r="V50" s="507"/>
      <c r="W50" s="507"/>
      <c r="X50" s="507"/>
      <c r="Y50" s="507"/>
      <c r="Z50" s="508"/>
      <c r="AC50" s="506" t="s">
        <v>574</v>
      </c>
      <c r="AD50" s="507"/>
      <c r="AE50" s="507"/>
      <c r="AF50" s="507"/>
      <c r="AG50" s="507"/>
      <c r="AH50" s="507"/>
      <c r="AI50" s="508"/>
    </row>
    <row r="51" spans="1:35" ht="13.95" hidden="1" customHeight="1" outlineLevel="1" x14ac:dyDescent="0.25">
      <c r="A51" s="396" t="s">
        <v>672</v>
      </c>
      <c r="B51" s="615" t="str">
        <f>IF(Lang=Instructions!$B$40,'6.5'!T51,'6.5'!AC51)</f>
        <v>Catégorie 44</v>
      </c>
      <c r="C51" s="586"/>
      <c r="D51" s="586"/>
      <c r="E51" s="586"/>
      <c r="F51" s="586"/>
      <c r="G51" s="586">
        <f t="shared" si="2"/>
        <v>0</v>
      </c>
      <c r="H51" s="587" t="str">
        <f t="shared" si="3"/>
        <v>-</v>
      </c>
      <c r="T51" s="506" t="s">
        <v>506</v>
      </c>
      <c r="U51" s="507"/>
      <c r="V51" s="507"/>
      <c r="W51" s="507"/>
      <c r="X51" s="507"/>
      <c r="Y51" s="507"/>
      <c r="Z51" s="508"/>
      <c r="AC51" s="506" t="s">
        <v>575</v>
      </c>
      <c r="AD51" s="507"/>
      <c r="AE51" s="507"/>
      <c r="AF51" s="507"/>
      <c r="AG51" s="507"/>
      <c r="AH51" s="507"/>
      <c r="AI51" s="508"/>
    </row>
    <row r="52" spans="1:35" ht="13.95" hidden="1" customHeight="1" outlineLevel="1" x14ac:dyDescent="0.25">
      <c r="A52" s="396" t="s">
        <v>673</v>
      </c>
      <c r="B52" s="615" t="str">
        <f>IF(Lang=Instructions!$B$40,'6.5'!T52,'6.5'!AC52)</f>
        <v>Catégorie 45</v>
      </c>
      <c r="C52" s="586"/>
      <c r="D52" s="586"/>
      <c r="E52" s="586"/>
      <c r="F52" s="586"/>
      <c r="G52" s="586">
        <f t="shared" si="2"/>
        <v>0</v>
      </c>
      <c r="H52" s="587" t="str">
        <f t="shared" si="3"/>
        <v>-</v>
      </c>
      <c r="T52" s="506" t="s">
        <v>507</v>
      </c>
      <c r="U52" s="507"/>
      <c r="V52" s="507"/>
      <c r="W52" s="507"/>
      <c r="X52" s="507"/>
      <c r="Y52" s="507"/>
      <c r="Z52" s="508"/>
      <c r="AC52" s="506" t="s">
        <v>576</v>
      </c>
      <c r="AD52" s="507"/>
      <c r="AE52" s="507"/>
      <c r="AF52" s="507"/>
      <c r="AG52" s="507"/>
      <c r="AH52" s="507"/>
      <c r="AI52" s="508"/>
    </row>
    <row r="53" spans="1:35" ht="13.95" hidden="1" customHeight="1" outlineLevel="1" x14ac:dyDescent="0.25">
      <c r="A53" s="396" t="s">
        <v>674</v>
      </c>
      <c r="B53" s="615" t="str">
        <f>IF(Lang=Instructions!$B$40,'6.5'!T53,'6.5'!AC53)</f>
        <v>Catégorie 46</v>
      </c>
      <c r="C53" s="586"/>
      <c r="D53" s="586"/>
      <c r="E53" s="586"/>
      <c r="F53" s="586"/>
      <c r="G53" s="586">
        <f t="shared" si="2"/>
        <v>0</v>
      </c>
      <c r="H53" s="587" t="str">
        <f t="shared" si="3"/>
        <v>-</v>
      </c>
      <c r="T53" s="506" t="s">
        <v>508</v>
      </c>
      <c r="U53" s="507"/>
      <c r="V53" s="507"/>
      <c r="W53" s="507"/>
      <c r="X53" s="507"/>
      <c r="Y53" s="507"/>
      <c r="Z53" s="508"/>
      <c r="AC53" s="506" t="s">
        <v>577</v>
      </c>
      <c r="AD53" s="507"/>
      <c r="AE53" s="507"/>
      <c r="AF53" s="507"/>
      <c r="AG53" s="507"/>
      <c r="AH53" s="507"/>
      <c r="AI53" s="508"/>
    </row>
    <row r="54" spans="1:35" ht="13.95" hidden="1" customHeight="1" outlineLevel="1" x14ac:dyDescent="0.25">
      <c r="A54" s="396" t="s">
        <v>675</v>
      </c>
      <c r="B54" s="615" t="str">
        <f>IF(Lang=Instructions!$B$40,'6.5'!T54,'6.5'!AC54)</f>
        <v>Catégorie 47</v>
      </c>
      <c r="C54" s="586"/>
      <c r="D54" s="586"/>
      <c r="E54" s="586"/>
      <c r="F54" s="586"/>
      <c r="G54" s="586">
        <f t="shared" si="2"/>
        <v>0</v>
      </c>
      <c r="H54" s="587" t="str">
        <f t="shared" si="3"/>
        <v>-</v>
      </c>
      <c r="T54" s="506" t="s">
        <v>509</v>
      </c>
      <c r="U54" s="507"/>
      <c r="V54" s="507"/>
      <c r="W54" s="507"/>
      <c r="X54" s="507"/>
      <c r="Y54" s="507"/>
      <c r="Z54" s="508"/>
      <c r="AC54" s="506" t="s">
        <v>578</v>
      </c>
      <c r="AD54" s="507"/>
      <c r="AE54" s="507"/>
      <c r="AF54" s="507"/>
      <c r="AG54" s="507"/>
      <c r="AH54" s="507"/>
      <c r="AI54" s="508"/>
    </row>
    <row r="55" spans="1:35" ht="13.95" hidden="1" customHeight="1" outlineLevel="1" x14ac:dyDescent="0.25">
      <c r="A55" s="396" t="s">
        <v>676</v>
      </c>
      <c r="B55" s="615" t="str">
        <f>IF(Lang=Instructions!$B$40,'6.5'!T55,'6.5'!AC55)</f>
        <v>Catégorie 48</v>
      </c>
      <c r="C55" s="586"/>
      <c r="D55" s="586"/>
      <c r="E55" s="586"/>
      <c r="F55" s="586"/>
      <c r="G55" s="586">
        <f t="shared" si="2"/>
        <v>0</v>
      </c>
      <c r="H55" s="587" t="str">
        <f t="shared" si="3"/>
        <v>-</v>
      </c>
      <c r="T55" s="506" t="s">
        <v>510</v>
      </c>
      <c r="U55" s="507"/>
      <c r="V55" s="507"/>
      <c r="W55" s="507"/>
      <c r="X55" s="507"/>
      <c r="Y55" s="507"/>
      <c r="Z55" s="508"/>
      <c r="AC55" s="506" t="s">
        <v>579</v>
      </c>
      <c r="AD55" s="507"/>
      <c r="AE55" s="507"/>
      <c r="AF55" s="507"/>
      <c r="AG55" s="507"/>
      <c r="AH55" s="507"/>
      <c r="AI55" s="508"/>
    </row>
    <row r="56" spans="1:35" ht="13.95" hidden="1" customHeight="1" outlineLevel="1" x14ac:dyDescent="0.25">
      <c r="A56" s="396" t="s">
        <v>677</v>
      </c>
      <c r="B56" s="615" t="str">
        <f>IF(Lang=Instructions!$B$40,'6.5'!T56,'6.5'!AC56)</f>
        <v>Catégorie 49</v>
      </c>
      <c r="C56" s="586"/>
      <c r="D56" s="586"/>
      <c r="E56" s="586"/>
      <c r="F56" s="586"/>
      <c r="G56" s="586">
        <f t="shared" si="2"/>
        <v>0</v>
      </c>
      <c r="H56" s="587" t="str">
        <f t="shared" si="3"/>
        <v>-</v>
      </c>
      <c r="T56" s="506" t="s">
        <v>511</v>
      </c>
      <c r="U56" s="507"/>
      <c r="V56" s="507"/>
      <c r="W56" s="507"/>
      <c r="X56" s="507"/>
      <c r="Y56" s="507"/>
      <c r="Z56" s="508"/>
      <c r="AC56" s="506" t="s">
        <v>580</v>
      </c>
      <c r="AD56" s="507"/>
      <c r="AE56" s="507"/>
      <c r="AF56" s="507"/>
      <c r="AG56" s="507"/>
      <c r="AH56" s="507"/>
      <c r="AI56" s="508"/>
    </row>
    <row r="57" spans="1:35" ht="13.95" hidden="1" customHeight="1" outlineLevel="1" x14ac:dyDescent="0.25">
      <c r="A57" s="396" t="s">
        <v>678</v>
      </c>
      <c r="B57" s="615" t="str">
        <f>IF(Lang=Instructions!$B$40,'6.5'!T57,'6.5'!AC57)</f>
        <v>Catégorie 50</v>
      </c>
      <c r="C57" s="586"/>
      <c r="D57" s="586"/>
      <c r="E57" s="586"/>
      <c r="F57" s="586"/>
      <c r="G57" s="586">
        <f t="shared" si="2"/>
        <v>0</v>
      </c>
      <c r="H57" s="587" t="str">
        <f t="shared" si="3"/>
        <v>-</v>
      </c>
      <c r="T57" s="506" t="s">
        <v>512</v>
      </c>
      <c r="U57" s="507"/>
      <c r="V57" s="507"/>
      <c r="W57" s="507"/>
      <c r="X57" s="507"/>
      <c r="Y57" s="507"/>
      <c r="Z57" s="508"/>
      <c r="AC57" s="506" t="s">
        <v>581</v>
      </c>
      <c r="AD57" s="507"/>
      <c r="AE57" s="507"/>
      <c r="AF57" s="507"/>
      <c r="AG57" s="507"/>
      <c r="AH57" s="507"/>
      <c r="AI57" s="508"/>
    </row>
    <row r="58" spans="1:35" ht="13.95" hidden="1" customHeight="1" outlineLevel="1" x14ac:dyDescent="0.25">
      <c r="A58" s="396" t="s">
        <v>679</v>
      </c>
      <c r="B58" s="615" t="str">
        <f>IF(Lang=Instructions!$B$40,'6.5'!T58,'6.5'!AC58)</f>
        <v>Catégorie 51</v>
      </c>
      <c r="C58" s="586"/>
      <c r="D58" s="586"/>
      <c r="E58" s="586"/>
      <c r="F58" s="586"/>
      <c r="G58" s="586">
        <f t="shared" si="2"/>
        <v>0</v>
      </c>
      <c r="H58" s="587" t="str">
        <f t="shared" si="3"/>
        <v>-</v>
      </c>
      <c r="T58" s="506" t="s">
        <v>513</v>
      </c>
      <c r="U58" s="507"/>
      <c r="V58" s="507"/>
      <c r="W58" s="507"/>
      <c r="X58" s="507"/>
      <c r="Y58" s="507"/>
      <c r="Z58" s="508"/>
      <c r="AC58" s="506" t="s">
        <v>582</v>
      </c>
      <c r="AD58" s="507"/>
      <c r="AE58" s="507"/>
      <c r="AF58" s="507"/>
      <c r="AG58" s="507"/>
      <c r="AH58" s="507"/>
      <c r="AI58" s="508"/>
    </row>
    <row r="59" spans="1:35" ht="13.95" hidden="1" customHeight="1" outlineLevel="1" x14ac:dyDescent="0.25">
      <c r="A59" s="396" t="s">
        <v>680</v>
      </c>
      <c r="B59" s="615" t="str">
        <f>IF(Lang=Instructions!$B$40,'6.5'!T59,'6.5'!AC59)</f>
        <v>Catégorie 52</v>
      </c>
      <c r="C59" s="586"/>
      <c r="D59" s="586"/>
      <c r="E59" s="586"/>
      <c r="F59" s="586"/>
      <c r="G59" s="586">
        <f t="shared" si="2"/>
        <v>0</v>
      </c>
      <c r="H59" s="587" t="str">
        <f t="shared" si="3"/>
        <v>-</v>
      </c>
      <c r="T59" s="506" t="s">
        <v>514</v>
      </c>
      <c r="U59" s="507"/>
      <c r="V59" s="507"/>
      <c r="W59" s="507"/>
      <c r="X59" s="507"/>
      <c r="Y59" s="507"/>
      <c r="Z59" s="508"/>
      <c r="AC59" s="506" t="s">
        <v>583</v>
      </c>
      <c r="AD59" s="507"/>
      <c r="AE59" s="507"/>
      <c r="AF59" s="507"/>
      <c r="AG59" s="507"/>
      <c r="AH59" s="507"/>
      <c r="AI59" s="508"/>
    </row>
    <row r="60" spans="1:35" ht="13.95" hidden="1" customHeight="1" outlineLevel="1" x14ac:dyDescent="0.25">
      <c r="A60" s="396" t="s">
        <v>681</v>
      </c>
      <c r="B60" s="615" t="str">
        <f>IF(Lang=Instructions!$B$40,'6.5'!T60,'6.5'!AC60)</f>
        <v>Catégorie 53</v>
      </c>
      <c r="C60" s="586"/>
      <c r="D60" s="586"/>
      <c r="E60" s="586"/>
      <c r="F60" s="586"/>
      <c r="G60" s="586">
        <f t="shared" si="2"/>
        <v>0</v>
      </c>
      <c r="H60" s="587" t="str">
        <f t="shared" si="3"/>
        <v>-</v>
      </c>
      <c r="T60" s="506" t="s">
        <v>515</v>
      </c>
      <c r="U60" s="507"/>
      <c r="V60" s="507"/>
      <c r="W60" s="507"/>
      <c r="X60" s="507"/>
      <c r="Y60" s="507"/>
      <c r="Z60" s="508"/>
      <c r="AC60" s="506" t="s">
        <v>584</v>
      </c>
      <c r="AD60" s="507"/>
      <c r="AE60" s="507"/>
      <c r="AF60" s="507"/>
      <c r="AG60" s="507"/>
      <c r="AH60" s="507"/>
      <c r="AI60" s="508"/>
    </row>
    <row r="61" spans="1:35" ht="13.95" hidden="1" customHeight="1" outlineLevel="1" x14ac:dyDescent="0.25">
      <c r="A61" s="396" t="s">
        <v>682</v>
      </c>
      <c r="B61" s="615" t="str">
        <f>IF(Lang=Instructions!$B$40,'6.5'!T61,'6.5'!AC61)</f>
        <v>Catégorie 54</v>
      </c>
      <c r="C61" s="586"/>
      <c r="D61" s="586"/>
      <c r="E61" s="586"/>
      <c r="F61" s="586"/>
      <c r="G61" s="586">
        <f t="shared" si="2"/>
        <v>0</v>
      </c>
      <c r="H61" s="587" t="str">
        <f t="shared" si="3"/>
        <v>-</v>
      </c>
      <c r="T61" s="506" t="s">
        <v>516</v>
      </c>
      <c r="U61" s="507"/>
      <c r="V61" s="507"/>
      <c r="W61" s="507"/>
      <c r="X61" s="507"/>
      <c r="Y61" s="507"/>
      <c r="Z61" s="508"/>
      <c r="AC61" s="506" t="s">
        <v>585</v>
      </c>
      <c r="AD61" s="507"/>
      <c r="AE61" s="507"/>
      <c r="AF61" s="507"/>
      <c r="AG61" s="507"/>
      <c r="AH61" s="507"/>
      <c r="AI61" s="508"/>
    </row>
    <row r="62" spans="1:35" ht="13.95" hidden="1" customHeight="1" outlineLevel="1" x14ac:dyDescent="0.25">
      <c r="A62" s="396" t="s">
        <v>683</v>
      </c>
      <c r="B62" s="615" t="str">
        <f>IF(Lang=Instructions!$B$40,'6.5'!T62,'6.5'!AC62)</f>
        <v>Catégorie 55</v>
      </c>
      <c r="C62" s="586"/>
      <c r="D62" s="586"/>
      <c r="E62" s="586"/>
      <c r="F62" s="586"/>
      <c r="G62" s="586">
        <f t="shared" si="2"/>
        <v>0</v>
      </c>
      <c r="H62" s="587" t="str">
        <f t="shared" si="3"/>
        <v>-</v>
      </c>
      <c r="T62" s="506" t="s">
        <v>517</v>
      </c>
      <c r="U62" s="507"/>
      <c r="V62" s="507"/>
      <c r="W62" s="507"/>
      <c r="X62" s="507"/>
      <c r="Y62" s="507"/>
      <c r="Z62" s="508"/>
      <c r="AC62" s="506" t="s">
        <v>586</v>
      </c>
      <c r="AD62" s="507"/>
      <c r="AE62" s="507"/>
      <c r="AF62" s="507"/>
      <c r="AG62" s="507"/>
      <c r="AH62" s="507"/>
      <c r="AI62" s="508"/>
    </row>
    <row r="63" spans="1:35" ht="13.95" hidden="1" customHeight="1" outlineLevel="1" x14ac:dyDescent="0.25">
      <c r="A63" s="396" t="s">
        <v>684</v>
      </c>
      <c r="B63" s="615" t="str">
        <f>IF(Lang=Instructions!$B$40,'6.5'!T63,'6.5'!AC63)</f>
        <v>Catégorie 56</v>
      </c>
      <c r="C63" s="586"/>
      <c r="D63" s="586"/>
      <c r="E63" s="586"/>
      <c r="F63" s="586"/>
      <c r="G63" s="586">
        <f t="shared" si="2"/>
        <v>0</v>
      </c>
      <c r="H63" s="587" t="str">
        <f t="shared" si="3"/>
        <v>-</v>
      </c>
      <c r="T63" s="506" t="s">
        <v>518</v>
      </c>
      <c r="U63" s="507"/>
      <c r="V63" s="507"/>
      <c r="W63" s="507"/>
      <c r="X63" s="507"/>
      <c r="Y63" s="507"/>
      <c r="Z63" s="508"/>
      <c r="AC63" s="506" t="s">
        <v>587</v>
      </c>
      <c r="AD63" s="507"/>
      <c r="AE63" s="507"/>
      <c r="AF63" s="507"/>
      <c r="AG63" s="507"/>
      <c r="AH63" s="507"/>
      <c r="AI63" s="508"/>
    </row>
    <row r="64" spans="1:35" ht="13.95" hidden="1" customHeight="1" outlineLevel="1" x14ac:dyDescent="0.25">
      <c r="A64" s="396" t="s">
        <v>685</v>
      </c>
      <c r="B64" s="615" t="str">
        <f>IF(Lang=Instructions!$B$40,'6.5'!T64,'6.5'!AC64)</f>
        <v>Catégorie 57</v>
      </c>
      <c r="C64" s="586"/>
      <c r="D64" s="586"/>
      <c r="E64" s="586"/>
      <c r="F64" s="586"/>
      <c r="G64" s="586">
        <f t="shared" si="2"/>
        <v>0</v>
      </c>
      <c r="H64" s="587" t="str">
        <f t="shared" si="3"/>
        <v>-</v>
      </c>
      <c r="T64" s="506" t="s">
        <v>519</v>
      </c>
      <c r="U64" s="507"/>
      <c r="V64" s="507"/>
      <c r="W64" s="507"/>
      <c r="X64" s="507"/>
      <c r="Y64" s="507"/>
      <c r="Z64" s="508"/>
      <c r="AC64" s="506" t="s">
        <v>588</v>
      </c>
      <c r="AD64" s="507"/>
      <c r="AE64" s="507"/>
      <c r="AF64" s="507"/>
      <c r="AG64" s="507"/>
      <c r="AH64" s="507"/>
      <c r="AI64" s="508"/>
    </row>
    <row r="65" spans="1:35" ht="13.95" hidden="1" customHeight="1" outlineLevel="1" x14ac:dyDescent="0.25">
      <c r="A65" s="396" t="s">
        <v>686</v>
      </c>
      <c r="B65" s="615" t="str">
        <f>IF(Lang=Instructions!$B$40,'6.5'!T65,'6.5'!AC65)</f>
        <v>Catégorie 58</v>
      </c>
      <c r="C65" s="586"/>
      <c r="D65" s="586"/>
      <c r="E65" s="586"/>
      <c r="F65" s="586"/>
      <c r="G65" s="586">
        <f t="shared" si="2"/>
        <v>0</v>
      </c>
      <c r="H65" s="587" t="str">
        <f t="shared" si="3"/>
        <v>-</v>
      </c>
      <c r="T65" s="506" t="s">
        <v>520</v>
      </c>
      <c r="U65" s="507"/>
      <c r="V65" s="507"/>
      <c r="W65" s="507"/>
      <c r="X65" s="507"/>
      <c r="Y65" s="507"/>
      <c r="Z65" s="508"/>
      <c r="AC65" s="506" t="s">
        <v>589</v>
      </c>
      <c r="AD65" s="507"/>
      <c r="AE65" s="507"/>
      <c r="AF65" s="507"/>
      <c r="AG65" s="507"/>
      <c r="AH65" s="507"/>
      <c r="AI65" s="508"/>
    </row>
    <row r="66" spans="1:35" ht="13.95" hidden="1" customHeight="1" outlineLevel="1" x14ac:dyDescent="0.25">
      <c r="A66" s="396" t="s">
        <v>687</v>
      </c>
      <c r="B66" s="615" t="str">
        <f>IF(Lang=Instructions!$B$40,'6.5'!T66,'6.5'!AC66)</f>
        <v>Catégorie 59</v>
      </c>
      <c r="C66" s="586"/>
      <c r="D66" s="586"/>
      <c r="E66" s="586"/>
      <c r="F66" s="586"/>
      <c r="G66" s="586">
        <f t="shared" si="2"/>
        <v>0</v>
      </c>
      <c r="H66" s="587" t="str">
        <f t="shared" si="3"/>
        <v>-</v>
      </c>
      <c r="T66" s="506" t="s">
        <v>521</v>
      </c>
      <c r="U66" s="507"/>
      <c r="V66" s="507"/>
      <c r="W66" s="507"/>
      <c r="X66" s="507"/>
      <c r="Y66" s="507"/>
      <c r="Z66" s="508"/>
      <c r="AC66" s="506" t="s">
        <v>590</v>
      </c>
      <c r="AD66" s="507"/>
      <c r="AE66" s="507"/>
      <c r="AF66" s="507"/>
      <c r="AG66" s="507"/>
      <c r="AH66" s="507"/>
      <c r="AI66" s="508"/>
    </row>
    <row r="67" spans="1:35" ht="13.95" hidden="1" customHeight="1" outlineLevel="1" x14ac:dyDescent="0.25">
      <c r="A67" s="396" t="s">
        <v>688</v>
      </c>
      <c r="B67" s="615" t="str">
        <f>IF(Lang=Instructions!$B$40,'6.5'!T67,'6.5'!AC67)</f>
        <v>Catégorie 60</v>
      </c>
      <c r="C67" s="586"/>
      <c r="D67" s="586"/>
      <c r="E67" s="586"/>
      <c r="F67" s="586"/>
      <c r="G67" s="586">
        <f t="shared" si="2"/>
        <v>0</v>
      </c>
      <c r="H67" s="587" t="str">
        <f t="shared" si="3"/>
        <v>-</v>
      </c>
      <c r="T67" s="506" t="s">
        <v>522</v>
      </c>
      <c r="U67" s="507"/>
      <c r="V67" s="507"/>
      <c r="W67" s="507"/>
      <c r="X67" s="507"/>
      <c r="Y67" s="507"/>
      <c r="Z67" s="508"/>
      <c r="AC67" s="506" t="s">
        <v>591</v>
      </c>
      <c r="AD67" s="507"/>
      <c r="AE67" s="507"/>
      <c r="AF67" s="507"/>
      <c r="AG67" s="507"/>
      <c r="AH67" s="507"/>
      <c r="AI67" s="508"/>
    </row>
    <row r="68" spans="1:35" ht="13.95" hidden="1" customHeight="1" outlineLevel="1" x14ac:dyDescent="0.25">
      <c r="A68" s="396" t="s">
        <v>689</v>
      </c>
      <c r="B68" s="615" t="str">
        <f>IF(Lang=Instructions!$B$40,'6.5'!T68,'6.5'!AC68)</f>
        <v>Catégorie 61</v>
      </c>
      <c r="C68" s="586"/>
      <c r="D68" s="586"/>
      <c r="E68" s="586"/>
      <c r="F68" s="586"/>
      <c r="G68" s="586">
        <f t="shared" si="2"/>
        <v>0</v>
      </c>
      <c r="H68" s="587" t="str">
        <f t="shared" si="3"/>
        <v>-</v>
      </c>
      <c r="T68" s="506" t="s">
        <v>523</v>
      </c>
      <c r="U68" s="507"/>
      <c r="V68" s="507"/>
      <c r="W68" s="507"/>
      <c r="X68" s="507"/>
      <c r="Y68" s="507"/>
      <c r="Z68" s="508"/>
      <c r="AC68" s="506" t="s">
        <v>592</v>
      </c>
      <c r="AD68" s="507"/>
      <c r="AE68" s="507"/>
      <c r="AF68" s="507"/>
      <c r="AG68" s="507"/>
      <c r="AH68" s="507"/>
      <c r="AI68" s="508"/>
    </row>
    <row r="69" spans="1:35" ht="13.95" hidden="1" customHeight="1" outlineLevel="1" x14ac:dyDescent="0.25">
      <c r="A69" s="396" t="s">
        <v>690</v>
      </c>
      <c r="B69" s="615" t="str">
        <f>IF(Lang=Instructions!$B$40,'6.5'!T69,'6.5'!AC69)</f>
        <v>Catégorie 62</v>
      </c>
      <c r="C69" s="586"/>
      <c r="D69" s="586"/>
      <c r="E69" s="586"/>
      <c r="F69" s="586"/>
      <c r="G69" s="586">
        <f t="shared" si="2"/>
        <v>0</v>
      </c>
      <c r="H69" s="587" t="str">
        <f t="shared" si="3"/>
        <v>-</v>
      </c>
      <c r="T69" s="506" t="s">
        <v>524</v>
      </c>
      <c r="U69" s="507"/>
      <c r="V69" s="507"/>
      <c r="W69" s="507"/>
      <c r="X69" s="507"/>
      <c r="Y69" s="507"/>
      <c r="Z69" s="508"/>
      <c r="AC69" s="506" t="s">
        <v>593</v>
      </c>
      <c r="AD69" s="507"/>
      <c r="AE69" s="507"/>
      <c r="AF69" s="507"/>
      <c r="AG69" s="507"/>
      <c r="AH69" s="507"/>
      <c r="AI69" s="508"/>
    </row>
    <row r="70" spans="1:35" ht="13.95" hidden="1" customHeight="1" outlineLevel="1" x14ac:dyDescent="0.25">
      <c r="A70" s="396" t="s">
        <v>691</v>
      </c>
      <c r="B70" s="615" t="str">
        <f>IF(Lang=Instructions!$B$40,'6.5'!T70,'6.5'!AC70)</f>
        <v>Catégorie 63</v>
      </c>
      <c r="C70" s="586"/>
      <c r="D70" s="586"/>
      <c r="E70" s="586"/>
      <c r="F70" s="586"/>
      <c r="G70" s="586">
        <f t="shared" si="2"/>
        <v>0</v>
      </c>
      <c r="H70" s="587" t="str">
        <f t="shared" si="3"/>
        <v>-</v>
      </c>
      <c r="T70" s="506" t="s">
        <v>525</v>
      </c>
      <c r="U70" s="507"/>
      <c r="V70" s="507"/>
      <c r="W70" s="507"/>
      <c r="X70" s="507"/>
      <c r="Y70" s="507"/>
      <c r="Z70" s="508"/>
      <c r="AC70" s="506" t="s">
        <v>594</v>
      </c>
      <c r="AD70" s="507"/>
      <c r="AE70" s="507"/>
      <c r="AF70" s="507"/>
      <c r="AG70" s="507"/>
      <c r="AH70" s="507"/>
      <c r="AI70" s="508"/>
    </row>
    <row r="71" spans="1:35" ht="13.95" hidden="1" customHeight="1" outlineLevel="1" x14ac:dyDescent="0.25">
      <c r="A71" s="396" t="s">
        <v>692</v>
      </c>
      <c r="B71" s="615" t="str">
        <f>IF(Lang=Instructions!$B$40,'6.5'!T71,'6.5'!AC71)</f>
        <v>Catégorie 64</v>
      </c>
      <c r="C71" s="586"/>
      <c r="D71" s="586"/>
      <c r="E71" s="586"/>
      <c r="F71" s="586"/>
      <c r="G71" s="586">
        <f t="shared" si="2"/>
        <v>0</v>
      </c>
      <c r="H71" s="587" t="str">
        <f t="shared" si="3"/>
        <v>-</v>
      </c>
      <c r="T71" s="506" t="s">
        <v>526</v>
      </c>
      <c r="U71" s="507"/>
      <c r="V71" s="507"/>
      <c r="W71" s="507"/>
      <c r="X71" s="507"/>
      <c r="Y71" s="507"/>
      <c r="Z71" s="508"/>
      <c r="AC71" s="506" t="s">
        <v>595</v>
      </c>
      <c r="AD71" s="507"/>
      <c r="AE71" s="507"/>
      <c r="AF71" s="507"/>
      <c r="AG71" s="507"/>
      <c r="AH71" s="507"/>
      <c r="AI71" s="508"/>
    </row>
    <row r="72" spans="1:35" ht="13.95" hidden="1" customHeight="1" outlineLevel="1" x14ac:dyDescent="0.25">
      <c r="A72" s="396" t="s">
        <v>693</v>
      </c>
      <c r="B72" s="615" t="str">
        <f>IF(Lang=Instructions!$B$40,'6.5'!T72,'6.5'!AC72)</f>
        <v>Catégorie 65</v>
      </c>
      <c r="C72" s="586"/>
      <c r="D72" s="586"/>
      <c r="E72" s="586"/>
      <c r="F72" s="586"/>
      <c r="G72" s="586">
        <f t="shared" si="2"/>
        <v>0</v>
      </c>
      <c r="H72" s="587" t="str">
        <f t="shared" si="3"/>
        <v>-</v>
      </c>
      <c r="T72" s="506" t="s">
        <v>527</v>
      </c>
      <c r="U72" s="507"/>
      <c r="V72" s="507"/>
      <c r="W72" s="507"/>
      <c r="X72" s="507"/>
      <c r="Y72" s="507"/>
      <c r="Z72" s="508"/>
      <c r="AC72" s="506" t="s">
        <v>596</v>
      </c>
      <c r="AD72" s="507"/>
      <c r="AE72" s="507"/>
      <c r="AF72" s="507"/>
      <c r="AG72" s="507"/>
      <c r="AH72" s="507"/>
      <c r="AI72" s="508"/>
    </row>
    <row r="73" spans="1:35" ht="13.95" hidden="1" customHeight="1" outlineLevel="1" x14ac:dyDescent="0.25">
      <c r="A73" s="396" t="s">
        <v>694</v>
      </c>
      <c r="B73" s="615" t="str">
        <f>IF(Lang=Instructions!$B$40,'6.5'!T73,'6.5'!AC73)</f>
        <v>Catégorie 66</v>
      </c>
      <c r="C73" s="586"/>
      <c r="D73" s="586"/>
      <c r="E73" s="586"/>
      <c r="F73" s="586"/>
      <c r="G73" s="586">
        <f t="shared" si="2"/>
        <v>0</v>
      </c>
      <c r="H73" s="587" t="str">
        <f t="shared" si="3"/>
        <v>-</v>
      </c>
      <c r="T73" s="506" t="s">
        <v>528</v>
      </c>
      <c r="U73" s="507"/>
      <c r="V73" s="507"/>
      <c r="W73" s="507"/>
      <c r="X73" s="507"/>
      <c r="Y73" s="507"/>
      <c r="Z73" s="508"/>
      <c r="AC73" s="506" t="s">
        <v>597</v>
      </c>
      <c r="AD73" s="507"/>
      <c r="AE73" s="507"/>
      <c r="AF73" s="507"/>
      <c r="AG73" s="507"/>
      <c r="AH73" s="507"/>
      <c r="AI73" s="508"/>
    </row>
    <row r="74" spans="1:35" ht="13.95" hidden="1" customHeight="1" outlineLevel="1" x14ac:dyDescent="0.25">
      <c r="A74" s="396" t="s">
        <v>695</v>
      </c>
      <c r="B74" s="615" t="str">
        <f>IF(Lang=Instructions!$B$40,'6.5'!T74,'6.5'!AC74)</f>
        <v>Catégorie 67</v>
      </c>
      <c r="C74" s="586"/>
      <c r="D74" s="586"/>
      <c r="E74" s="586"/>
      <c r="F74" s="586"/>
      <c r="G74" s="586">
        <f t="shared" si="2"/>
        <v>0</v>
      </c>
      <c r="H74" s="587" t="str">
        <f t="shared" si="3"/>
        <v>-</v>
      </c>
      <c r="T74" s="506" t="s">
        <v>529</v>
      </c>
      <c r="U74" s="507"/>
      <c r="V74" s="507"/>
      <c r="W74" s="507"/>
      <c r="X74" s="507"/>
      <c r="Y74" s="507"/>
      <c r="Z74" s="508"/>
      <c r="AC74" s="506" t="s">
        <v>598</v>
      </c>
      <c r="AD74" s="507"/>
      <c r="AE74" s="507"/>
      <c r="AF74" s="507"/>
      <c r="AG74" s="507"/>
      <c r="AH74" s="507"/>
      <c r="AI74" s="508"/>
    </row>
    <row r="75" spans="1:35" ht="13.95" hidden="1" customHeight="1" outlineLevel="1" x14ac:dyDescent="0.25">
      <c r="A75" s="396" t="s">
        <v>696</v>
      </c>
      <c r="B75" s="615" t="str">
        <f>IF(Lang=Instructions!$B$40,'6.5'!T75,'6.5'!AC75)</f>
        <v>Catégorie 68</v>
      </c>
      <c r="C75" s="586"/>
      <c r="D75" s="586"/>
      <c r="E75" s="586"/>
      <c r="F75" s="586"/>
      <c r="G75" s="586">
        <f t="shared" si="2"/>
        <v>0</v>
      </c>
      <c r="H75" s="587" t="str">
        <f t="shared" si="3"/>
        <v>-</v>
      </c>
      <c r="T75" s="506" t="s">
        <v>530</v>
      </c>
      <c r="U75" s="507"/>
      <c r="V75" s="507"/>
      <c r="W75" s="507"/>
      <c r="X75" s="507"/>
      <c r="Y75" s="507"/>
      <c r="Z75" s="508"/>
      <c r="AC75" s="506" t="s">
        <v>599</v>
      </c>
      <c r="AD75" s="507"/>
      <c r="AE75" s="507"/>
      <c r="AF75" s="507"/>
      <c r="AG75" s="507"/>
      <c r="AH75" s="507"/>
      <c r="AI75" s="508"/>
    </row>
    <row r="76" spans="1:35" ht="13.95" hidden="1" customHeight="1" outlineLevel="1" x14ac:dyDescent="0.25">
      <c r="A76" s="396" t="s">
        <v>697</v>
      </c>
      <c r="B76" s="615" t="str">
        <f>IF(Lang=Instructions!$B$40,'6.5'!T76,'6.5'!AC76)</f>
        <v>Catégorie 69</v>
      </c>
      <c r="C76" s="586"/>
      <c r="D76" s="586"/>
      <c r="E76" s="586"/>
      <c r="F76" s="586"/>
      <c r="G76" s="586">
        <f t="shared" si="2"/>
        <v>0</v>
      </c>
      <c r="H76" s="587" t="str">
        <f t="shared" si="3"/>
        <v>-</v>
      </c>
      <c r="T76" s="506" t="s">
        <v>531</v>
      </c>
      <c r="U76" s="507"/>
      <c r="V76" s="507"/>
      <c r="W76" s="507"/>
      <c r="X76" s="507"/>
      <c r="Y76" s="507"/>
      <c r="Z76" s="508"/>
      <c r="AC76" s="506" t="s">
        <v>600</v>
      </c>
      <c r="AD76" s="507"/>
      <c r="AE76" s="507"/>
      <c r="AF76" s="507"/>
      <c r="AG76" s="507"/>
      <c r="AH76" s="507"/>
      <c r="AI76" s="508"/>
    </row>
    <row r="77" spans="1:35" ht="13.95" hidden="1" customHeight="1" outlineLevel="1" x14ac:dyDescent="0.25">
      <c r="A77" s="396" t="s">
        <v>698</v>
      </c>
      <c r="B77" s="615" t="str">
        <f>IF(Lang=Instructions!$B$40,'6.5'!T77,'6.5'!AC77)</f>
        <v>Catégorie 70</v>
      </c>
      <c r="C77" s="586"/>
      <c r="D77" s="586"/>
      <c r="E77" s="586"/>
      <c r="F77" s="586"/>
      <c r="G77" s="586">
        <f t="shared" si="2"/>
        <v>0</v>
      </c>
      <c r="H77" s="587" t="str">
        <f t="shared" si="3"/>
        <v>-</v>
      </c>
      <c r="T77" s="506" t="s">
        <v>532</v>
      </c>
      <c r="U77" s="507"/>
      <c r="V77" s="507"/>
      <c r="W77" s="507"/>
      <c r="X77" s="507"/>
      <c r="Y77" s="507"/>
      <c r="Z77" s="508"/>
      <c r="AC77" s="506" t="s">
        <v>601</v>
      </c>
      <c r="AD77" s="507"/>
      <c r="AE77" s="507"/>
      <c r="AF77" s="507"/>
      <c r="AG77" s="507"/>
      <c r="AH77" s="507"/>
      <c r="AI77" s="508"/>
    </row>
    <row r="78" spans="1:35" ht="13.95" hidden="1" customHeight="1" outlineLevel="1" x14ac:dyDescent="0.25">
      <c r="A78" s="396" t="s">
        <v>700</v>
      </c>
      <c r="B78" s="615" t="str">
        <f>IF(Lang=Instructions!$B$40,'6.5'!T78,'6.5'!AC78)</f>
        <v>Catégorie 71</v>
      </c>
      <c r="C78" s="586"/>
      <c r="D78" s="586"/>
      <c r="E78" s="586"/>
      <c r="F78" s="586"/>
      <c r="G78" s="586">
        <f t="shared" si="2"/>
        <v>0</v>
      </c>
      <c r="H78" s="587" t="str">
        <f t="shared" si="3"/>
        <v>-</v>
      </c>
      <c r="T78" s="506" t="s">
        <v>533</v>
      </c>
      <c r="U78" s="507"/>
      <c r="V78" s="507"/>
      <c r="W78" s="507"/>
      <c r="X78" s="507"/>
      <c r="Y78" s="507"/>
      <c r="Z78" s="508"/>
      <c r="AC78" s="506" t="s">
        <v>602</v>
      </c>
      <c r="AD78" s="507"/>
      <c r="AE78" s="507"/>
      <c r="AF78" s="507"/>
      <c r="AG78" s="507"/>
      <c r="AH78" s="507"/>
      <c r="AI78" s="508"/>
    </row>
    <row r="79" spans="1:35" ht="13.95" hidden="1" customHeight="1" outlineLevel="1" x14ac:dyDescent="0.25">
      <c r="A79" s="396" t="s">
        <v>701</v>
      </c>
      <c r="B79" s="615" t="str">
        <f>IF(Lang=Instructions!$B$40,'6.5'!T79,'6.5'!AC79)</f>
        <v>Catégorie 72</v>
      </c>
      <c r="C79" s="586"/>
      <c r="D79" s="586"/>
      <c r="E79" s="586"/>
      <c r="F79" s="586"/>
      <c r="G79" s="586">
        <f t="shared" si="2"/>
        <v>0</v>
      </c>
      <c r="H79" s="587" t="str">
        <f t="shared" si="3"/>
        <v>-</v>
      </c>
      <c r="T79" s="506" t="s">
        <v>534</v>
      </c>
      <c r="U79" s="507"/>
      <c r="V79" s="507"/>
      <c r="W79" s="507"/>
      <c r="X79" s="507"/>
      <c r="Y79" s="507"/>
      <c r="Z79" s="508"/>
      <c r="AC79" s="506" t="s">
        <v>603</v>
      </c>
      <c r="AD79" s="507"/>
      <c r="AE79" s="507"/>
      <c r="AF79" s="507"/>
      <c r="AG79" s="507"/>
      <c r="AH79" s="507"/>
      <c r="AI79" s="508"/>
    </row>
    <row r="80" spans="1:35" ht="13.95" hidden="1" customHeight="1" outlineLevel="1" x14ac:dyDescent="0.25">
      <c r="A80" s="396" t="s">
        <v>702</v>
      </c>
      <c r="B80" s="615" t="str">
        <f>IF(Lang=Instructions!$B$40,'6.5'!T80,'6.5'!AC80)</f>
        <v>Catégorie 73</v>
      </c>
      <c r="C80" s="586"/>
      <c r="D80" s="586"/>
      <c r="E80" s="586"/>
      <c r="F80" s="586"/>
      <c r="G80" s="586">
        <f t="shared" si="2"/>
        <v>0</v>
      </c>
      <c r="H80" s="587" t="str">
        <f t="shared" si="3"/>
        <v>-</v>
      </c>
      <c r="T80" s="506" t="s">
        <v>535</v>
      </c>
      <c r="U80" s="507"/>
      <c r="V80" s="507"/>
      <c r="W80" s="507"/>
      <c r="X80" s="507"/>
      <c r="Y80" s="507"/>
      <c r="Z80" s="508"/>
      <c r="AC80" s="506" t="s">
        <v>604</v>
      </c>
      <c r="AD80" s="507"/>
      <c r="AE80" s="507"/>
      <c r="AF80" s="507"/>
      <c r="AG80" s="507"/>
      <c r="AH80" s="507"/>
      <c r="AI80" s="508"/>
    </row>
    <row r="81" spans="1:35" ht="13.95" hidden="1" customHeight="1" outlineLevel="1" x14ac:dyDescent="0.25">
      <c r="A81" s="396" t="s">
        <v>703</v>
      </c>
      <c r="B81" s="615" t="str">
        <f>IF(Lang=Instructions!$B$40,'6.5'!T81,'6.5'!AC81)</f>
        <v>Catégorie 74</v>
      </c>
      <c r="C81" s="586"/>
      <c r="D81" s="586"/>
      <c r="E81" s="586"/>
      <c r="F81" s="586"/>
      <c r="G81" s="586">
        <f t="shared" si="2"/>
        <v>0</v>
      </c>
      <c r="H81" s="587" t="str">
        <f t="shared" si="3"/>
        <v>-</v>
      </c>
      <c r="T81" s="506" t="s">
        <v>536</v>
      </c>
      <c r="U81" s="507"/>
      <c r="V81" s="507"/>
      <c r="W81" s="507"/>
      <c r="X81" s="507"/>
      <c r="Y81" s="507"/>
      <c r="Z81" s="508"/>
      <c r="AC81" s="506" t="s">
        <v>605</v>
      </c>
      <c r="AD81" s="507"/>
      <c r="AE81" s="507"/>
      <c r="AF81" s="507"/>
      <c r="AG81" s="507"/>
      <c r="AH81" s="507"/>
      <c r="AI81" s="508"/>
    </row>
    <row r="82" spans="1:35" ht="13.95" hidden="1" customHeight="1" outlineLevel="1" x14ac:dyDescent="0.25">
      <c r="A82" s="396" t="s">
        <v>704</v>
      </c>
      <c r="B82" s="615" t="str">
        <f>IF(Lang=Instructions!$B$40,'6.5'!T82,'6.5'!AC82)</f>
        <v>Catégorie 75</v>
      </c>
      <c r="C82" s="586"/>
      <c r="D82" s="586"/>
      <c r="E82" s="586"/>
      <c r="F82" s="586"/>
      <c r="G82" s="586">
        <f t="shared" ref="G82:G107" si="4">C82-D82+E82-F82</f>
        <v>0</v>
      </c>
      <c r="H82" s="587" t="str">
        <f t="shared" ref="H82:H107" si="5">IF(G82=0,"-",G82/C82)</f>
        <v>-</v>
      </c>
      <c r="T82" s="506" t="s">
        <v>537</v>
      </c>
      <c r="U82" s="507"/>
      <c r="V82" s="507"/>
      <c r="W82" s="507"/>
      <c r="X82" s="507"/>
      <c r="Y82" s="507"/>
      <c r="Z82" s="508"/>
      <c r="AC82" s="506" t="s">
        <v>606</v>
      </c>
      <c r="AD82" s="507"/>
      <c r="AE82" s="507"/>
      <c r="AF82" s="507"/>
      <c r="AG82" s="507"/>
      <c r="AH82" s="507"/>
      <c r="AI82" s="508"/>
    </row>
    <row r="83" spans="1:35" ht="13.95" hidden="1" customHeight="1" outlineLevel="1" x14ac:dyDescent="0.25">
      <c r="A83" s="396" t="s">
        <v>705</v>
      </c>
      <c r="B83" s="615" t="str">
        <f>IF(Lang=Instructions!$B$40,'6.5'!T83,'6.5'!AC83)</f>
        <v>Catégorie 76</v>
      </c>
      <c r="C83" s="586"/>
      <c r="D83" s="586"/>
      <c r="E83" s="586"/>
      <c r="F83" s="586"/>
      <c r="G83" s="586">
        <f t="shared" si="4"/>
        <v>0</v>
      </c>
      <c r="H83" s="587" t="str">
        <f t="shared" si="5"/>
        <v>-</v>
      </c>
      <c r="T83" s="506" t="s">
        <v>538</v>
      </c>
      <c r="U83" s="507"/>
      <c r="V83" s="507"/>
      <c r="W83" s="507"/>
      <c r="X83" s="507"/>
      <c r="Y83" s="507"/>
      <c r="Z83" s="508"/>
      <c r="AC83" s="506" t="s">
        <v>607</v>
      </c>
      <c r="AD83" s="507"/>
      <c r="AE83" s="507"/>
      <c r="AF83" s="507"/>
      <c r="AG83" s="507"/>
      <c r="AH83" s="507"/>
      <c r="AI83" s="508"/>
    </row>
    <row r="84" spans="1:35" ht="13.95" hidden="1" customHeight="1" outlineLevel="1" x14ac:dyDescent="0.25">
      <c r="A84" s="396" t="s">
        <v>706</v>
      </c>
      <c r="B84" s="615" t="str">
        <f>IF(Lang=Instructions!$B$40,'6.5'!T84,'6.5'!AC84)</f>
        <v>Catégorie 77</v>
      </c>
      <c r="C84" s="586"/>
      <c r="D84" s="586"/>
      <c r="E84" s="586"/>
      <c r="F84" s="586"/>
      <c r="G84" s="586">
        <f t="shared" si="4"/>
        <v>0</v>
      </c>
      <c r="H84" s="587" t="str">
        <f t="shared" si="5"/>
        <v>-</v>
      </c>
      <c r="T84" s="506" t="s">
        <v>539</v>
      </c>
      <c r="U84" s="507"/>
      <c r="V84" s="507"/>
      <c r="W84" s="507"/>
      <c r="X84" s="507"/>
      <c r="Y84" s="507"/>
      <c r="Z84" s="508"/>
      <c r="AC84" s="506" t="s">
        <v>608</v>
      </c>
      <c r="AD84" s="507"/>
      <c r="AE84" s="507"/>
      <c r="AF84" s="507"/>
      <c r="AG84" s="507"/>
      <c r="AH84" s="507"/>
      <c r="AI84" s="508"/>
    </row>
    <row r="85" spans="1:35" ht="13.95" hidden="1" customHeight="1" outlineLevel="1" x14ac:dyDescent="0.25">
      <c r="A85" s="396" t="s">
        <v>707</v>
      </c>
      <c r="B85" s="615" t="str">
        <f>IF(Lang=Instructions!$B$40,'6.5'!T85,'6.5'!AC85)</f>
        <v>Catégorie 78</v>
      </c>
      <c r="C85" s="586"/>
      <c r="D85" s="586"/>
      <c r="E85" s="586"/>
      <c r="F85" s="586"/>
      <c r="G85" s="586">
        <f t="shared" si="4"/>
        <v>0</v>
      </c>
      <c r="H85" s="587" t="str">
        <f t="shared" si="5"/>
        <v>-</v>
      </c>
      <c r="T85" s="506" t="s">
        <v>540</v>
      </c>
      <c r="U85" s="507"/>
      <c r="V85" s="507"/>
      <c r="W85" s="507"/>
      <c r="X85" s="507"/>
      <c r="Y85" s="507"/>
      <c r="Z85" s="508"/>
      <c r="AC85" s="506" t="s">
        <v>609</v>
      </c>
      <c r="AD85" s="507"/>
      <c r="AE85" s="507"/>
      <c r="AF85" s="507"/>
      <c r="AG85" s="507"/>
      <c r="AH85" s="507"/>
      <c r="AI85" s="508"/>
    </row>
    <row r="86" spans="1:35" ht="13.95" hidden="1" customHeight="1" outlineLevel="1" x14ac:dyDescent="0.25">
      <c r="A86" s="396" t="s">
        <v>708</v>
      </c>
      <c r="B86" s="615" t="str">
        <f>IF(Lang=Instructions!$B$40,'6.5'!T86,'6.5'!AC86)</f>
        <v>Catégorie 79</v>
      </c>
      <c r="C86" s="586"/>
      <c r="D86" s="586"/>
      <c r="E86" s="586"/>
      <c r="F86" s="586"/>
      <c r="G86" s="586">
        <f t="shared" si="4"/>
        <v>0</v>
      </c>
      <c r="H86" s="587" t="str">
        <f t="shared" si="5"/>
        <v>-</v>
      </c>
      <c r="T86" s="506" t="s">
        <v>541</v>
      </c>
      <c r="U86" s="507"/>
      <c r="V86" s="507"/>
      <c r="W86" s="507"/>
      <c r="X86" s="507"/>
      <c r="Y86" s="507"/>
      <c r="Z86" s="508"/>
      <c r="AC86" s="506" t="s">
        <v>610</v>
      </c>
      <c r="AD86" s="507"/>
      <c r="AE86" s="507"/>
      <c r="AF86" s="507"/>
      <c r="AG86" s="507"/>
      <c r="AH86" s="507"/>
      <c r="AI86" s="508"/>
    </row>
    <row r="87" spans="1:35" ht="13.95" hidden="1" customHeight="1" outlineLevel="1" x14ac:dyDescent="0.25">
      <c r="A87" s="396" t="s">
        <v>709</v>
      </c>
      <c r="B87" s="615" t="str">
        <f>IF(Lang=Instructions!$B$40,'6.5'!T87,'6.5'!AC87)</f>
        <v>Catégorie 80</v>
      </c>
      <c r="C87" s="586"/>
      <c r="D87" s="586"/>
      <c r="E87" s="586"/>
      <c r="F87" s="586"/>
      <c r="G87" s="586">
        <f t="shared" si="4"/>
        <v>0</v>
      </c>
      <c r="H87" s="587" t="str">
        <f t="shared" si="5"/>
        <v>-</v>
      </c>
      <c r="T87" s="506" t="s">
        <v>542</v>
      </c>
      <c r="U87" s="507"/>
      <c r="V87" s="507"/>
      <c r="W87" s="507"/>
      <c r="X87" s="507"/>
      <c r="Y87" s="507"/>
      <c r="Z87" s="508"/>
      <c r="AC87" s="506" t="s">
        <v>611</v>
      </c>
      <c r="AD87" s="507"/>
      <c r="AE87" s="507"/>
      <c r="AF87" s="507"/>
      <c r="AG87" s="507"/>
      <c r="AH87" s="507"/>
      <c r="AI87" s="508"/>
    </row>
    <row r="88" spans="1:35" ht="13.95" hidden="1" customHeight="1" outlineLevel="1" x14ac:dyDescent="0.25">
      <c r="A88" s="396" t="s">
        <v>710</v>
      </c>
      <c r="B88" s="615" t="str">
        <f>IF(Lang=Instructions!$B$40,'6.5'!T88,'6.5'!AC88)</f>
        <v>Catégorie 81</v>
      </c>
      <c r="C88" s="586"/>
      <c r="D88" s="586"/>
      <c r="E88" s="586"/>
      <c r="F88" s="586"/>
      <c r="G88" s="586">
        <f t="shared" si="4"/>
        <v>0</v>
      </c>
      <c r="H88" s="587" t="str">
        <f t="shared" si="5"/>
        <v>-</v>
      </c>
      <c r="T88" s="506" t="s">
        <v>543</v>
      </c>
      <c r="U88" s="507"/>
      <c r="V88" s="507"/>
      <c r="W88" s="507"/>
      <c r="X88" s="507"/>
      <c r="Y88" s="507"/>
      <c r="Z88" s="508"/>
      <c r="AC88" s="506" t="s">
        <v>612</v>
      </c>
      <c r="AD88" s="507"/>
      <c r="AE88" s="507"/>
      <c r="AF88" s="507"/>
      <c r="AG88" s="507"/>
      <c r="AH88" s="507"/>
      <c r="AI88" s="508"/>
    </row>
    <row r="89" spans="1:35" ht="13.95" hidden="1" customHeight="1" outlineLevel="1" x14ac:dyDescent="0.25">
      <c r="A89" s="396" t="s">
        <v>711</v>
      </c>
      <c r="B89" s="615" t="str">
        <f>IF(Lang=Instructions!$B$40,'6.5'!T89,'6.5'!AC89)</f>
        <v>Catégorie 82</v>
      </c>
      <c r="C89" s="586"/>
      <c r="D89" s="586"/>
      <c r="E89" s="586"/>
      <c r="F89" s="586"/>
      <c r="G89" s="586">
        <f t="shared" si="4"/>
        <v>0</v>
      </c>
      <c r="H89" s="587" t="str">
        <f t="shared" si="5"/>
        <v>-</v>
      </c>
      <c r="T89" s="506" t="s">
        <v>544</v>
      </c>
      <c r="U89" s="507"/>
      <c r="V89" s="507"/>
      <c r="W89" s="507"/>
      <c r="X89" s="507"/>
      <c r="Y89" s="507"/>
      <c r="Z89" s="508"/>
      <c r="AC89" s="506" t="s">
        <v>613</v>
      </c>
      <c r="AD89" s="507"/>
      <c r="AE89" s="507"/>
      <c r="AF89" s="507"/>
      <c r="AG89" s="507"/>
      <c r="AH89" s="507"/>
      <c r="AI89" s="508"/>
    </row>
    <row r="90" spans="1:35" ht="13.95" hidden="1" customHeight="1" outlineLevel="1" x14ac:dyDescent="0.25">
      <c r="A90" s="396" t="s">
        <v>712</v>
      </c>
      <c r="B90" s="615" t="str">
        <f>IF(Lang=Instructions!$B$40,'6.5'!T90,'6.5'!AC90)</f>
        <v>Catégorie 83</v>
      </c>
      <c r="C90" s="586"/>
      <c r="D90" s="586"/>
      <c r="E90" s="586"/>
      <c r="F90" s="586"/>
      <c r="G90" s="586">
        <f t="shared" si="4"/>
        <v>0</v>
      </c>
      <c r="H90" s="587" t="str">
        <f t="shared" si="5"/>
        <v>-</v>
      </c>
      <c r="T90" s="506" t="s">
        <v>545</v>
      </c>
      <c r="U90" s="507"/>
      <c r="V90" s="507"/>
      <c r="W90" s="507"/>
      <c r="X90" s="507"/>
      <c r="Y90" s="507"/>
      <c r="Z90" s="508"/>
      <c r="AC90" s="506" t="s">
        <v>614</v>
      </c>
      <c r="AD90" s="507"/>
      <c r="AE90" s="507"/>
      <c r="AF90" s="507"/>
      <c r="AG90" s="507"/>
      <c r="AH90" s="507"/>
      <c r="AI90" s="508"/>
    </row>
    <row r="91" spans="1:35" ht="13.95" hidden="1" customHeight="1" outlineLevel="1" x14ac:dyDescent="0.25">
      <c r="A91" s="396" t="s">
        <v>713</v>
      </c>
      <c r="B91" s="615" t="str">
        <f>IF(Lang=Instructions!$B$40,'6.5'!T91,'6.5'!AC91)</f>
        <v>Catégorie 84</v>
      </c>
      <c r="C91" s="586"/>
      <c r="D91" s="586"/>
      <c r="E91" s="586"/>
      <c r="F91" s="586"/>
      <c r="G91" s="586">
        <f t="shared" si="4"/>
        <v>0</v>
      </c>
      <c r="H91" s="587" t="str">
        <f t="shared" si="5"/>
        <v>-</v>
      </c>
      <c r="T91" s="506" t="s">
        <v>546</v>
      </c>
      <c r="U91" s="507"/>
      <c r="V91" s="507"/>
      <c r="W91" s="507"/>
      <c r="X91" s="507"/>
      <c r="Y91" s="507"/>
      <c r="Z91" s="508"/>
      <c r="AC91" s="506" t="s">
        <v>615</v>
      </c>
      <c r="AD91" s="507"/>
      <c r="AE91" s="507"/>
      <c r="AF91" s="507"/>
      <c r="AG91" s="507"/>
      <c r="AH91" s="507"/>
      <c r="AI91" s="508"/>
    </row>
    <row r="92" spans="1:35" ht="13.95" hidden="1" customHeight="1" outlineLevel="1" x14ac:dyDescent="0.25">
      <c r="A92" s="396" t="s">
        <v>714</v>
      </c>
      <c r="B92" s="615" t="str">
        <f>IF(Lang=Instructions!$B$40,'6.5'!T92,'6.5'!AC92)</f>
        <v>Catégorie 85</v>
      </c>
      <c r="C92" s="586"/>
      <c r="D92" s="586"/>
      <c r="E92" s="586"/>
      <c r="F92" s="586"/>
      <c r="G92" s="586">
        <f t="shared" si="4"/>
        <v>0</v>
      </c>
      <c r="H92" s="587" t="str">
        <f t="shared" si="5"/>
        <v>-</v>
      </c>
      <c r="T92" s="506" t="s">
        <v>547</v>
      </c>
      <c r="U92" s="507"/>
      <c r="V92" s="507"/>
      <c r="W92" s="507"/>
      <c r="X92" s="507"/>
      <c r="Y92" s="507"/>
      <c r="Z92" s="508"/>
      <c r="AC92" s="506" t="s">
        <v>616</v>
      </c>
      <c r="AD92" s="507"/>
      <c r="AE92" s="507"/>
      <c r="AF92" s="507"/>
      <c r="AG92" s="507"/>
      <c r="AH92" s="507"/>
      <c r="AI92" s="508"/>
    </row>
    <row r="93" spans="1:35" ht="13.95" hidden="1" customHeight="1" outlineLevel="1" x14ac:dyDescent="0.25">
      <c r="A93" s="396" t="s">
        <v>715</v>
      </c>
      <c r="B93" s="615" t="str">
        <f>IF(Lang=Instructions!$B$40,'6.5'!T93,'6.5'!AC93)</f>
        <v>Catégorie 86</v>
      </c>
      <c r="C93" s="586"/>
      <c r="D93" s="586"/>
      <c r="E93" s="586"/>
      <c r="F93" s="586"/>
      <c r="G93" s="586">
        <f t="shared" si="4"/>
        <v>0</v>
      </c>
      <c r="H93" s="587" t="str">
        <f t="shared" si="5"/>
        <v>-</v>
      </c>
      <c r="T93" s="506" t="s">
        <v>548</v>
      </c>
      <c r="U93" s="507"/>
      <c r="V93" s="507"/>
      <c r="W93" s="507"/>
      <c r="X93" s="507"/>
      <c r="Y93" s="507"/>
      <c r="Z93" s="508"/>
      <c r="AC93" s="506" t="s">
        <v>617</v>
      </c>
      <c r="AD93" s="507"/>
      <c r="AE93" s="507"/>
      <c r="AF93" s="507"/>
      <c r="AG93" s="507"/>
      <c r="AH93" s="507"/>
      <c r="AI93" s="508"/>
    </row>
    <row r="94" spans="1:35" ht="13.95" hidden="1" customHeight="1" outlineLevel="1" x14ac:dyDescent="0.25">
      <c r="A94" s="396" t="s">
        <v>716</v>
      </c>
      <c r="B94" s="615" t="str">
        <f>IF(Lang=Instructions!$B$40,'6.5'!T94,'6.5'!AC94)</f>
        <v>Catégorie 87</v>
      </c>
      <c r="C94" s="586"/>
      <c r="D94" s="586"/>
      <c r="E94" s="586"/>
      <c r="F94" s="586"/>
      <c r="G94" s="586">
        <f t="shared" si="4"/>
        <v>0</v>
      </c>
      <c r="H94" s="587" t="str">
        <f t="shared" si="5"/>
        <v>-</v>
      </c>
      <c r="T94" s="506" t="s">
        <v>549</v>
      </c>
      <c r="U94" s="507"/>
      <c r="V94" s="507"/>
      <c r="W94" s="507"/>
      <c r="X94" s="507"/>
      <c r="Y94" s="507"/>
      <c r="Z94" s="508"/>
      <c r="AC94" s="506" t="s">
        <v>618</v>
      </c>
      <c r="AD94" s="507"/>
      <c r="AE94" s="507"/>
      <c r="AF94" s="507"/>
      <c r="AG94" s="507"/>
      <c r="AH94" s="507"/>
      <c r="AI94" s="508"/>
    </row>
    <row r="95" spans="1:35" ht="13.95" hidden="1" customHeight="1" outlineLevel="1" x14ac:dyDescent="0.25">
      <c r="A95" s="396" t="s">
        <v>717</v>
      </c>
      <c r="B95" s="615" t="str">
        <f>IF(Lang=Instructions!$B$40,'6.5'!T95,'6.5'!AC95)</f>
        <v>Catégorie 88</v>
      </c>
      <c r="C95" s="586"/>
      <c r="D95" s="586"/>
      <c r="E95" s="586"/>
      <c r="F95" s="586"/>
      <c r="G95" s="586">
        <f t="shared" si="4"/>
        <v>0</v>
      </c>
      <c r="H95" s="587" t="str">
        <f t="shared" si="5"/>
        <v>-</v>
      </c>
      <c r="T95" s="506" t="s">
        <v>550</v>
      </c>
      <c r="U95" s="507"/>
      <c r="V95" s="507"/>
      <c r="W95" s="507"/>
      <c r="X95" s="507"/>
      <c r="Y95" s="507"/>
      <c r="Z95" s="508"/>
      <c r="AC95" s="506" t="s">
        <v>619</v>
      </c>
      <c r="AD95" s="507"/>
      <c r="AE95" s="507"/>
      <c r="AF95" s="507"/>
      <c r="AG95" s="507"/>
      <c r="AH95" s="507"/>
      <c r="AI95" s="508"/>
    </row>
    <row r="96" spans="1:35" ht="13.95" hidden="1" customHeight="1" outlineLevel="1" x14ac:dyDescent="0.25">
      <c r="A96" s="396" t="s">
        <v>718</v>
      </c>
      <c r="B96" s="615" t="str">
        <f>IF(Lang=Instructions!$B$40,'6.5'!T96,'6.5'!AC96)</f>
        <v>Catégorie 89</v>
      </c>
      <c r="C96" s="586"/>
      <c r="D96" s="586"/>
      <c r="E96" s="586"/>
      <c r="F96" s="586"/>
      <c r="G96" s="586">
        <f t="shared" si="4"/>
        <v>0</v>
      </c>
      <c r="H96" s="587" t="str">
        <f t="shared" si="5"/>
        <v>-</v>
      </c>
      <c r="T96" s="506" t="s">
        <v>551</v>
      </c>
      <c r="U96" s="507"/>
      <c r="V96" s="507"/>
      <c r="W96" s="507"/>
      <c r="X96" s="507"/>
      <c r="Y96" s="507"/>
      <c r="Z96" s="508"/>
      <c r="AC96" s="506" t="s">
        <v>620</v>
      </c>
      <c r="AD96" s="507"/>
      <c r="AE96" s="507"/>
      <c r="AF96" s="507"/>
      <c r="AG96" s="507"/>
      <c r="AH96" s="507"/>
      <c r="AI96" s="508"/>
    </row>
    <row r="97" spans="1:35" ht="13.95" hidden="1" customHeight="1" outlineLevel="1" x14ac:dyDescent="0.25">
      <c r="A97" s="396" t="s">
        <v>719</v>
      </c>
      <c r="B97" s="615" t="str">
        <f>IF(Lang=Instructions!$B$40,'6.5'!T97,'6.5'!AC97)</f>
        <v>Catégorie 90</v>
      </c>
      <c r="C97" s="586"/>
      <c r="D97" s="586"/>
      <c r="E97" s="586"/>
      <c r="F97" s="586"/>
      <c r="G97" s="586">
        <f t="shared" si="4"/>
        <v>0</v>
      </c>
      <c r="H97" s="587" t="str">
        <f t="shared" si="5"/>
        <v>-</v>
      </c>
      <c r="T97" s="506" t="s">
        <v>552</v>
      </c>
      <c r="U97" s="507"/>
      <c r="V97" s="507"/>
      <c r="W97" s="507"/>
      <c r="X97" s="507"/>
      <c r="Y97" s="507"/>
      <c r="Z97" s="508"/>
      <c r="AC97" s="506" t="s">
        <v>621</v>
      </c>
      <c r="AD97" s="507"/>
      <c r="AE97" s="507"/>
      <c r="AF97" s="507"/>
      <c r="AG97" s="507"/>
      <c r="AH97" s="507"/>
      <c r="AI97" s="508"/>
    </row>
    <row r="98" spans="1:35" ht="13.95" hidden="1" customHeight="1" outlineLevel="1" x14ac:dyDescent="0.25">
      <c r="A98" s="396" t="s">
        <v>720</v>
      </c>
      <c r="B98" s="615" t="str">
        <f>IF(Lang=Instructions!$B$40,'6.5'!T98,'6.5'!AC98)</f>
        <v>Catégorie 91</v>
      </c>
      <c r="C98" s="586"/>
      <c r="D98" s="586"/>
      <c r="E98" s="586"/>
      <c r="F98" s="586"/>
      <c r="G98" s="586">
        <f t="shared" si="4"/>
        <v>0</v>
      </c>
      <c r="H98" s="587" t="str">
        <f t="shared" si="5"/>
        <v>-</v>
      </c>
      <c r="T98" s="506" t="s">
        <v>553</v>
      </c>
      <c r="U98" s="507"/>
      <c r="V98" s="507"/>
      <c r="W98" s="507"/>
      <c r="X98" s="507"/>
      <c r="Y98" s="507"/>
      <c r="Z98" s="508"/>
      <c r="AC98" s="506" t="s">
        <v>622</v>
      </c>
      <c r="AD98" s="507"/>
      <c r="AE98" s="507"/>
      <c r="AF98" s="507"/>
      <c r="AG98" s="507"/>
      <c r="AH98" s="507"/>
      <c r="AI98" s="508"/>
    </row>
    <row r="99" spans="1:35" ht="13.95" hidden="1" customHeight="1" outlineLevel="1" x14ac:dyDescent="0.25">
      <c r="A99" s="396" t="s">
        <v>721</v>
      </c>
      <c r="B99" s="615" t="str">
        <f>IF(Lang=Instructions!$B$40,'6.5'!T99,'6.5'!AC99)</f>
        <v>Catégorie 92</v>
      </c>
      <c r="C99" s="586"/>
      <c r="D99" s="586"/>
      <c r="E99" s="586"/>
      <c r="F99" s="586"/>
      <c r="G99" s="586">
        <f t="shared" si="4"/>
        <v>0</v>
      </c>
      <c r="H99" s="587" t="str">
        <f t="shared" si="5"/>
        <v>-</v>
      </c>
      <c r="T99" s="506" t="s">
        <v>554</v>
      </c>
      <c r="U99" s="507"/>
      <c r="V99" s="507"/>
      <c r="W99" s="507"/>
      <c r="X99" s="507"/>
      <c r="Y99" s="507"/>
      <c r="Z99" s="508"/>
      <c r="AC99" s="506" t="s">
        <v>623</v>
      </c>
      <c r="AD99" s="507"/>
      <c r="AE99" s="507"/>
      <c r="AF99" s="507"/>
      <c r="AG99" s="507"/>
      <c r="AH99" s="507"/>
      <c r="AI99" s="508"/>
    </row>
    <row r="100" spans="1:35" ht="13.95" hidden="1" customHeight="1" outlineLevel="1" x14ac:dyDescent="0.25">
      <c r="A100" s="396" t="s">
        <v>722</v>
      </c>
      <c r="B100" s="615" t="str">
        <f>IF(Lang=Instructions!$B$40,'6.5'!T100,'6.5'!AC100)</f>
        <v>Catégorie 93</v>
      </c>
      <c r="C100" s="586"/>
      <c r="D100" s="586"/>
      <c r="E100" s="586"/>
      <c r="F100" s="586"/>
      <c r="G100" s="586">
        <f t="shared" si="4"/>
        <v>0</v>
      </c>
      <c r="H100" s="587" t="str">
        <f t="shared" si="5"/>
        <v>-</v>
      </c>
      <c r="T100" s="506" t="s">
        <v>555</v>
      </c>
      <c r="U100" s="507"/>
      <c r="V100" s="507"/>
      <c r="W100" s="507"/>
      <c r="X100" s="507"/>
      <c r="Y100" s="507"/>
      <c r="Z100" s="508"/>
      <c r="AC100" s="506" t="s">
        <v>624</v>
      </c>
      <c r="AD100" s="507"/>
      <c r="AE100" s="507"/>
      <c r="AF100" s="507"/>
      <c r="AG100" s="507"/>
      <c r="AH100" s="507"/>
      <c r="AI100" s="508"/>
    </row>
    <row r="101" spans="1:35" ht="13.95" hidden="1" customHeight="1" outlineLevel="1" x14ac:dyDescent="0.25">
      <c r="A101" s="396" t="s">
        <v>723</v>
      </c>
      <c r="B101" s="615" t="str">
        <f>IF(Lang=Instructions!$B$40,'6.5'!T101,'6.5'!AC101)</f>
        <v>Catégorie 94</v>
      </c>
      <c r="C101" s="586"/>
      <c r="D101" s="586"/>
      <c r="E101" s="586"/>
      <c r="F101" s="586"/>
      <c r="G101" s="586">
        <f t="shared" si="4"/>
        <v>0</v>
      </c>
      <c r="H101" s="587" t="str">
        <f t="shared" si="5"/>
        <v>-</v>
      </c>
      <c r="T101" s="506" t="s">
        <v>556</v>
      </c>
      <c r="U101" s="507"/>
      <c r="V101" s="507"/>
      <c r="W101" s="507"/>
      <c r="X101" s="507"/>
      <c r="Y101" s="507"/>
      <c r="Z101" s="508"/>
      <c r="AC101" s="506" t="s">
        <v>625</v>
      </c>
      <c r="AD101" s="507"/>
      <c r="AE101" s="507"/>
      <c r="AF101" s="507"/>
      <c r="AG101" s="507"/>
      <c r="AH101" s="507"/>
      <c r="AI101" s="508"/>
    </row>
    <row r="102" spans="1:35" ht="13.95" hidden="1" customHeight="1" outlineLevel="1" x14ac:dyDescent="0.25">
      <c r="A102" s="396" t="s">
        <v>724</v>
      </c>
      <c r="B102" s="615" t="str">
        <f>IF(Lang=Instructions!$B$40,'6.5'!T102,'6.5'!AC102)</f>
        <v>Catégorie 95</v>
      </c>
      <c r="C102" s="586"/>
      <c r="D102" s="586"/>
      <c r="E102" s="586"/>
      <c r="F102" s="586"/>
      <c r="G102" s="586">
        <f t="shared" si="4"/>
        <v>0</v>
      </c>
      <c r="H102" s="587" t="str">
        <f t="shared" si="5"/>
        <v>-</v>
      </c>
      <c r="T102" s="506" t="s">
        <v>557</v>
      </c>
      <c r="U102" s="507"/>
      <c r="V102" s="507"/>
      <c r="W102" s="507"/>
      <c r="X102" s="507"/>
      <c r="Y102" s="507"/>
      <c r="Z102" s="508"/>
      <c r="AC102" s="506" t="s">
        <v>626</v>
      </c>
      <c r="AD102" s="507"/>
      <c r="AE102" s="507"/>
      <c r="AF102" s="507"/>
      <c r="AG102" s="507"/>
      <c r="AH102" s="507"/>
      <c r="AI102" s="508"/>
    </row>
    <row r="103" spans="1:35" ht="13.95" hidden="1" customHeight="1" outlineLevel="1" x14ac:dyDescent="0.25">
      <c r="A103" s="396" t="s">
        <v>725</v>
      </c>
      <c r="B103" s="615" t="str">
        <f>IF(Lang=Instructions!$B$40,'6.5'!T103,'6.5'!AC103)</f>
        <v>Catégorie 96</v>
      </c>
      <c r="C103" s="586"/>
      <c r="D103" s="586"/>
      <c r="E103" s="586"/>
      <c r="F103" s="586"/>
      <c r="G103" s="586">
        <f t="shared" si="4"/>
        <v>0</v>
      </c>
      <c r="H103" s="587" t="str">
        <f t="shared" si="5"/>
        <v>-</v>
      </c>
      <c r="T103" s="506" t="s">
        <v>558</v>
      </c>
      <c r="U103" s="507"/>
      <c r="V103" s="507"/>
      <c r="W103" s="507"/>
      <c r="X103" s="507"/>
      <c r="Y103" s="507"/>
      <c r="Z103" s="508"/>
      <c r="AC103" s="506" t="s">
        <v>627</v>
      </c>
      <c r="AD103" s="507"/>
      <c r="AE103" s="507"/>
      <c r="AF103" s="507"/>
      <c r="AG103" s="507"/>
      <c r="AH103" s="507"/>
      <c r="AI103" s="508"/>
    </row>
    <row r="104" spans="1:35" ht="13.95" hidden="1" customHeight="1" outlineLevel="1" x14ac:dyDescent="0.25">
      <c r="A104" s="396" t="s">
        <v>726</v>
      </c>
      <c r="B104" s="615" t="str">
        <f>IF(Lang=Instructions!$B$40,'6.5'!T104,'6.5'!AC104)</f>
        <v>Catégorie 97</v>
      </c>
      <c r="C104" s="586"/>
      <c r="D104" s="586"/>
      <c r="E104" s="586"/>
      <c r="F104" s="586"/>
      <c r="G104" s="586">
        <f t="shared" si="4"/>
        <v>0</v>
      </c>
      <c r="H104" s="587" t="str">
        <f t="shared" si="5"/>
        <v>-</v>
      </c>
      <c r="T104" s="506" t="s">
        <v>559</v>
      </c>
      <c r="U104" s="507"/>
      <c r="V104" s="507"/>
      <c r="W104" s="507"/>
      <c r="X104" s="507"/>
      <c r="Y104" s="507"/>
      <c r="Z104" s="508"/>
      <c r="AC104" s="506" t="s">
        <v>628</v>
      </c>
      <c r="AD104" s="507"/>
      <c r="AE104" s="507"/>
      <c r="AF104" s="507"/>
      <c r="AG104" s="507"/>
      <c r="AH104" s="507"/>
      <c r="AI104" s="508"/>
    </row>
    <row r="105" spans="1:35" ht="13.95" hidden="1" customHeight="1" outlineLevel="1" x14ac:dyDescent="0.25">
      <c r="A105" s="396" t="s">
        <v>727</v>
      </c>
      <c r="B105" s="615" t="str">
        <f>IF(Lang=Instructions!$B$40,'6.5'!T105,'6.5'!AC105)</f>
        <v>Catégorie 98</v>
      </c>
      <c r="C105" s="586"/>
      <c r="D105" s="586"/>
      <c r="E105" s="586"/>
      <c r="F105" s="586"/>
      <c r="G105" s="586">
        <f t="shared" si="4"/>
        <v>0</v>
      </c>
      <c r="H105" s="587" t="str">
        <f t="shared" si="5"/>
        <v>-</v>
      </c>
      <c r="T105" s="506" t="s">
        <v>560</v>
      </c>
      <c r="U105" s="507"/>
      <c r="V105" s="507"/>
      <c r="W105" s="507"/>
      <c r="X105" s="507"/>
      <c r="Y105" s="507"/>
      <c r="Z105" s="508"/>
      <c r="AC105" s="506" t="s">
        <v>629</v>
      </c>
      <c r="AD105" s="507"/>
      <c r="AE105" s="507"/>
      <c r="AF105" s="507"/>
      <c r="AG105" s="507"/>
      <c r="AH105" s="507"/>
      <c r="AI105" s="508"/>
    </row>
    <row r="106" spans="1:35" ht="13.95" hidden="1" customHeight="1" outlineLevel="1" x14ac:dyDescent="0.25">
      <c r="A106" s="396" t="s">
        <v>728</v>
      </c>
      <c r="B106" s="615" t="str">
        <f>IF(Lang=Instructions!$B$40,'6.5'!T106,'6.5'!AC106)</f>
        <v>Catégorie 99</v>
      </c>
      <c r="C106" s="586"/>
      <c r="D106" s="586"/>
      <c r="E106" s="586"/>
      <c r="F106" s="586"/>
      <c r="G106" s="586">
        <f t="shared" si="4"/>
        <v>0</v>
      </c>
      <c r="H106" s="587" t="str">
        <f t="shared" si="5"/>
        <v>-</v>
      </c>
      <c r="T106" s="506" t="s">
        <v>561</v>
      </c>
      <c r="U106" s="507"/>
      <c r="V106" s="507"/>
      <c r="W106" s="507"/>
      <c r="X106" s="507"/>
      <c r="Y106" s="507"/>
      <c r="Z106" s="508"/>
      <c r="AC106" s="506" t="s">
        <v>630</v>
      </c>
      <c r="AD106" s="507"/>
      <c r="AE106" s="507"/>
      <c r="AF106" s="507"/>
      <c r="AG106" s="507"/>
      <c r="AH106" s="507"/>
      <c r="AI106" s="508"/>
    </row>
    <row r="107" spans="1:35" ht="14.4" hidden="1" customHeight="1" outlineLevel="1" thickBot="1" x14ac:dyDescent="0.3">
      <c r="A107" s="396" t="s">
        <v>699</v>
      </c>
      <c r="B107" s="615" t="str">
        <f>IF(Lang=Instructions!$B$40,'6.5'!T107,'6.5'!AC107)</f>
        <v>Catégorie 100</v>
      </c>
      <c r="C107" s="586"/>
      <c r="D107" s="586"/>
      <c r="E107" s="586"/>
      <c r="F107" s="586"/>
      <c r="G107" s="586">
        <f t="shared" si="4"/>
        <v>0</v>
      </c>
      <c r="H107" s="587" t="str">
        <f t="shared" si="5"/>
        <v>-</v>
      </c>
      <c r="T107" s="506" t="s">
        <v>562</v>
      </c>
      <c r="U107" s="507"/>
      <c r="V107" s="507"/>
      <c r="W107" s="507"/>
      <c r="X107" s="507"/>
      <c r="Y107" s="507"/>
      <c r="Z107" s="508"/>
      <c r="AC107" s="506" t="s">
        <v>631</v>
      </c>
      <c r="AD107" s="507"/>
      <c r="AE107" s="507"/>
      <c r="AF107" s="507"/>
      <c r="AG107" s="507"/>
      <c r="AH107" s="507"/>
      <c r="AI107" s="508"/>
    </row>
    <row r="108" spans="1:35" ht="14.4" collapsed="1" thickBot="1" x14ac:dyDescent="0.3">
      <c r="A108" s="396" t="s">
        <v>730</v>
      </c>
      <c r="B108" s="614" t="str">
        <f>IF(Lang=Instructions!$B$40,'6.5'!T108,'6.5'!AC108)</f>
        <v>Sous-total</v>
      </c>
      <c r="C108" s="588">
        <f>SUM(C8:C107)</f>
        <v>0</v>
      </c>
      <c r="D108" s="588">
        <f>SUM(D8:D107)</f>
        <v>0</v>
      </c>
      <c r="E108" s="588">
        <f>SUM(E8:E107)</f>
        <v>0</v>
      </c>
      <c r="F108" s="588">
        <f>SUM(F8:F107)</f>
        <v>0</v>
      </c>
      <c r="G108" s="589">
        <f>C108-D108+E108-F108</f>
        <v>0</v>
      </c>
      <c r="H108" s="590" t="str">
        <f>IF(G108=0,"-",G108/C108)</f>
        <v>-</v>
      </c>
      <c r="T108" s="509" t="s">
        <v>305</v>
      </c>
      <c r="U108" s="510"/>
      <c r="V108" s="510"/>
      <c r="W108" s="510"/>
      <c r="X108" s="510"/>
      <c r="Y108" s="511"/>
      <c r="Z108" s="512"/>
      <c r="AC108" s="509" t="s">
        <v>306</v>
      </c>
      <c r="AD108" s="510"/>
      <c r="AE108" s="510"/>
      <c r="AF108" s="510"/>
      <c r="AG108" s="510"/>
      <c r="AH108" s="511"/>
      <c r="AI108" s="512"/>
    </row>
    <row r="109" spans="1:35" ht="14.4" thickBot="1" x14ac:dyDescent="0.3">
      <c r="B109" s="59"/>
      <c r="C109" s="127"/>
      <c r="D109" s="127"/>
      <c r="E109" s="127"/>
      <c r="F109" s="127"/>
      <c r="G109" s="127"/>
      <c r="H109" s="127"/>
      <c r="T109" s="59"/>
      <c r="U109" s="127"/>
      <c r="V109" s="127"/>
      <c r="W109" s="127"/>
      <c r="X109" s="127"/>
      <c r="Y109" s="127"/>
      <c r="Z109" s="127"/>
      <c r="AC109" s="59"/>
      <c r="AD109" s="127"/>
      <c r="AE109" s="127"/>
      <c r="AF109" s="127"/>
      <c r="AG109" s="127"/>
      <c r="AH109" s="127"/>
      <c r="AI109" s="127"/>
    </row>
    <row r="110" spans="1:35" s="397" customFormat="1" ht="15" thickBot="1" x14ac:dyDescent="0.35">
      <c r="A110" s="396" t="s">
        <v>731</v>
      </c>
      <c r="B110" s="618" t="str">
        <f>IF(Lang=Instructions!$B$40,'6.5'!T110,'6.5'!AC110)</f>
        <v>Réconciliation*</v>
      </c>
      <c r="C110" s="591"/>
      <c r="D110" s="591"/>
      <c r="E110" s="591"/>
      <c r="F110" s="591"/>
      <c r="G110" s="591"/>
      <c r="H110" s="592"/>
      <c r="T110" s="513" t="s">
        <v>307</v>
      </c>
      <c r="U110" s="514"/>
      <c r="V110" s="514"/>
      <c r="W110" s="514"/>
      <c r="X110" s="514"/>
      <c r="Y110" s="514"/>
      <c r="Z110" s="515"/>
      <c r="AC110" s="513" t="s">
        <v>424</v>
      </c>
      <c r="AD110" s="514"/>
      <c r="AE110" s="514"/>
      <c r="AF110" s="514"/>
      <c r="AG110" s="514"/>
      <c r="AH110" s="514"/>
      <c r="AI110" s="515"/>
    </row>
    <row r="111" spans="1:35" ht="14.4" thickBot="1" x14ac:dyDescent="0.3">
      <c r="A111" s="396" t="s">
        <v>729</v>
      </c>
      <c r="B111" s="614" t="str">
        <f>IF(Lang=Instructions!$B$40,'6.5'!T111,'6.5'!AC111)</f>
        <v>Total</v>
      </c>
      <c r="C111" s="588">
        <f>C110+C108</f>
        <v>0</v>
      </c>
      <c r="D111" s="588">
        <f>D110+D108</f>
        <v>0</v>
      </c>
      <c r="E111" s="588">
        <f>E110+E108</f>
        <v>0</v>
      </c>
      <c r="F111" s="588">
        <f>F110+F108</f>
        <v>0</v>
      </c>
      <c r="G111" s="589">
        <f>C111-D111+E111-F111</f>
        <v>0</v>
      </c>
      <c r="H111" s="590" t="str">
        <f>IF(G111=0,"-",G111/C111)</f>
        <v>-</v>
      </c>
      <c r="T111" s="509" t="s">
        <v>11</v>
      </c>
      <c r="U111" s="510"/>
      <c r="V111" s="510"/>
      <c r="W111" s="510"/>
      <c r="X111" s="510"/>
      <c r="Y111" s="511"/>
      <c r="Z111" s="512"/>
      <c r="AC111" s="509" t="s">
        <v>11</v>
      </c>
      <c r="AD111" s="510"/>
      <c r="AE111" s="510"/>
      <c r="AF111" s="510"/>
      <c r="AG111" s="510"/>
      <c r="AH111" s="511"/>
      <c r="AI111" s="512"/>
    </row>
    <row r="112" spans="1:35" x14ac:dyDescent="0.25">
      <c r="C112" s="203"/>
      <c r="D112" s="203"/>
      <c r="E112" s="203"/>
      <c r="F112" s="203"/>
      <c r="G112" s="204"/>
      <c r="H112" s="204"/>
      <c r="U112" s="203"/>
      <c r="V112" s="203"/>
      <c r="W112" s="203"/>
      <c r="X112" s="203"/>
      <c r="Y112" s="204"/>
      <c r="Z112" s="204"/>
      <c r="AD112" s="203"/>
      <c r="AE112" s="203"/>
      <c r="AF112" s="203"/>
      <c r="AG112" s="203"/>
      <c r="AH112" s="204"/>
      <c r="AI112" s="204"/>
    </row>
    <row r="113" spans="2:35" ht="19.95" customHeight="1" x14ac:dyDescent="0.25">
      <c r="B113" s="398" t="str">
        <f>IF(Lang=Instructions!$B$40,'6.5'!T113,'6.5'!AC113)</f>
        <v>Colonne e : Un développement positif du PSS actualisé de l'exercice précédent est favorable, alors qu'un développement négatif du PSS actualisé de l'exercice précédent est défavorable.</v>
      </c>
      <c r="C113" s="203"/>
      <c r="D113" s="203"/>
      <c r="E113" s="203"/>
      <c r="F113" s="203"/>
      <c r="G113" s="204"/>
      <c r="H113" s="204"/>
      <c r="T113" s="5" t="s">
        <v>757</v>
      </c>
      <c r="U113" s="203"/>
      <c r="V113" s="203"/>
      <c r="W113" s="203"/>
      <c r="X113" s="203"/>
      <c r="Y113" s="204"/>
      <c r="Z113" s="204"/>
      <c r="AC113" s="5" t="s">
        <v>758</v>
      </c>
      <c r="AD113" s="203"/>
      <c r="AE113" s="203"/>
      <c r="AF113" s="203"/>
      <c r="AG113" s="203"/>
      <c r="AH113" s="204"/>
      <c r="AI113" s="204"/>
    </row>
    <row r="114" spans="2:35" ht="22.95" customHeight="1" x14ac:dyDescent="0.3">
      <c r="B114" s="399" t="str">
        <f>IF(Lang=Instructions!$B$40,'6.5'!T114,'6.5'!AC114)</f>
        <v>* La ligne "Réconciliation" doit inclure les montants qui sont inclus dans le PSS, mais non inclus dans les catégories actuarielles, le cas échéant (par exemple, les comptes à payer).</v>
      </c>
      <c r="C114" s="399"/>
      <c r="D114" s="399"/>
      <c r="E114" s="399"/>
      <c r="F114" s="399"/>
      <c r="G114" s="399"/>
      <c r="H114" s="399"/>
      <c r="T114" s="5" t="s">
        <v>451</v>
      </c>
      <c r="AC114" s="5" t="s">
        <v>746</v>
      </c>
    </row>
    <row r="115" spans="2:35" x14ac:dyDescent="0.25">
      <c r="T115" s="5" t="s">
        <v>438</v>
      </c>
    </row>
  </sheetData>
  <mergeCells count="3">
    <mergeCell ref="B5:B6"/>
    <mergeCell ref="T5:T6"/>
    <mergeCell ref="AC5:AC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957A3-7464-48BD-90ED-3115A14B6D7D}">
  <sheetPr codeName="Feuil6"/>
  <dimension ref="A1:AK118"/>
  <sheetViews>
    <sheetView workbookViewId="0"/>
  </sheetViews>
  <sheetFormatPr baseColWidth="10" defaultColWidth="11.44140625" defaultRowHeight="13.8" outlineLevelRow="1" x14ac:dyDescent="0.25"/>
  <cols>
    <col min="1" max="1" width="3.44140625" style="5" bestFit="1" customWidth="1"/>
    <col min="2" max="2" width="17.88671875" style="5" customWidth="1"/>
    <col min="3" max="8" width="28.33203125" style="5" customWidth="1"/>
    <col min="9" max="19" width="11.44140625" style="5"/>
    <col min="20" max="20" width="17.88671875" style="5" hidden="1" customWidth="1"/>
    <col min="21" max="26" width="28.33203125" style="5" hidden="1" customWidth="1"/>
    <col min="27" max="28" width="11.44140625" style="5" hidden="1" customWidth="1"/>
    <col min="29" max="29" width="17.88671875" style="5" hidden="1" customWidth="1"/>
    <col min="30" max="35" width="28.33203125" style="5" hidden="1" customWidth="1"/>
    <col min="36" max="16384" width="11.44140625" style="5"/>
  </cols>
  <sheetData>
    <row r="1" spans="1:35" x14ac:dyDescent="0.25">
      <c r="B1" s="383" t="str">
        <f>IF(Lang=Instructions!$B$40,'6.6'!T1,'6.6'!AC1)</f>
        <v>6.13.4 Développement du passif au titre des sinistres survenus de l'exercice précédent</v>
      </c>
      <c r="T1" s="383" t="s">
        <v>375</v>
      </c>
      <c r="AC1" s="383" t="s">
        <v>376</v>
      </c>
    </row>
    <row r="2" spans="1:35" x14ac:dyDescent="0.25">
      <c r="B2" s="5" t="str">
        <f>IF(Lang=Instructions!$B$40,'6.6'!T2,'6.6'!AC2)</f>
        <v>Tableau 6.6 - Net</v>
      </c>
      <c r="T2" s="5" t="s">
        <v>442</v>
      </c>
      <c r="AC2" s="5" t="s">
        <v>441</v>
      </c>
    </row>
    <row r="4" spans="1:35" ht="14.4" thickBot="1" x14ac:dyDescent="0.3">
      <c r="B4" s="5" t="str">
        <f>IF(Lang=Instructions!$B$40,'6.6'!T4,'6.6'!AC4)</f>
        <v>(en milliers de dollars)</v>
      </c>
      <c r="T4" s="5" t="s">
        <v>115</v>
      </c>
      <c r="AC4" s="5" t="s">
        <v>741</v>
      </c>
    </row>
    <row r="5" spans="1:35" ht="80.25" customHeight="1" x14ac:dyDescent="0.25">
      <c r="B5" s="701" t="str">
        <f>IF(Lang=Instructions!$B$40,'6.6'!T5,'6.6'!AC5)</f>
        <v>Catégorie actuarielle</v>
      </c>
      <c r="C5" s="264" t="str">
        <f>IF(Lang=Instructions!$B$40,'6.6'!U5,'6.6'!AD5)</f>
        <v>Passif actualisé au titre des sinistres survenus - 
À la fin de l'exercice précédent</v>
      </c>
      <c r="D5" s="268" t="str">
        <f>IF(Lang=Instructions!$B$40,'6.6'!V5,'6.6'!AE5)</f>
        <v>Montants payés durant l'exercice courant</v>
      </c>
      <c r="E5" s="264" t="str">
        <f>IF(Lang=Instructions!$B$40,'6.6'!W5,'6.6'!AF5)</f>
        <v>Revenus d'investissement durant l'exercice courant</v>
      </c>
      <c r="F5" s="268" t="str">
        <f>IF(Lang=Instructions!$B$40,'6.6'!X5,'6.6'!AG5)</f>
        <v>Passif actualisé au titre des sinistres survenus - 
À la fin de l'exercice courant</v>
      </c>
      <c r="G5" s="264" t="str">
        <f>IF(Lang=Instructions!$B$40,'6.6'!Y5,'6.6'!AH5)</f>
        <v>Développement
Favorable / (Défavorable)</v>
      </c>
      <c r="H5" s="269" t="str">
        <f>IF(Lang=Instructions!$B$40,'6.6'!Z5,'6.6'!AI5)</f>
        <v>Développement
Favorable / (Défavorable)
(%)</v>
      </c>
      <c r="T5" s="703" t="s">
        <v>295</v>
      </c>
      <c r="U5" s="113" t="s">
        <v>116</v>
      </c>
      <c r="V5" s="195" t="s">
        <v>767</v>
      </c>
      <c r="W5" s="113" t="s">
        <v>768</v>
      </c>
      <c r="X5" s="195" t="s">
        <v>769</v>
      </c>
      <c r="Y5" s="113" t="s">
        <v>117</v>
      </c>
      <c r="Z5" s="196" t="s">
        <v>118</v>
      </c>
      <c r="AC5" s="703" t="s">
        <v>222</v>
      </c>
      <c r="AD5" s="113" t="s">
        <v>749</v>
      </c>
      <c r="AE5" s="195" t="s">
        <v>770</v>
      </c>
      <c r="AF5" s="113" t="s">
        <v>771</v>
      </c>
      <c r="AG5" s="195" t="s">
        <v>772</v>
      </c>
      <c r="AH5" s="113" t="s">
        <v>743</v>
      </c>
      <c r="AI5" s="196" t="s">
        <v>744</v>
      </c>
    </row>
    <row r="6" spans="1:35" ht="14.4" thickBot="1" x14ac:dyDescent="0.3">
      <c r="B6" s="702"/>
      <c r="C6" s="261" t="s">
        <v>366</v>
      </c>
      <c r="D6" s="270" t="s">
        <v>367</v>
      </c>
      <c r="E6" s="261" t="s">
        <v>754</v>
      </c>
      <c r="F6" s="270" t="s">
        <v>370</v>
      </c>
      <c r="G6" s="253" t="s">
        <v>755</v>
      </c>
      <c r="H6" s="271" t="s">
        <v>756</v>
      </c>
      <c r="T6" s="704"/>
      <c r="U6" s="197" t="s">
        <v>366</v>
      </c>
      <c r="V6" s="198" t="s">
        <v>367</v>
      </c>
      <c r="W6" s="197" t="s">
        <v>754</v>
      </c>
      <c r="X6" s="198" t="s">
        <v>370</v>
      </c>
      <c r="Y6" s="199" t="s">
        <v>755</v>
      </c>
      <c r="Z6" s="222" t="s">
        <v>756</v>
      </c>
      <c r="AC6" s="704"/>
      <c r="AD6" s="197" t="s">
        <v>366</v>
      </c>
      <c r="AE6" s="198" t="s">
        <v>367</v>
      </c>
      <c r="AF6" s="197" t="s">
        <v>754</v>
      </c>
      <c r="AG6" s="198" t="s">
        <v>370</v>
      </c>
      <c r="AH6" s="199" t="s">
        <v>755</v>
      </c>
      <c r="AI6" s="222" t="s">
        <v>756</v>
      </c>
    </row>
    <row r="7" spans="1:35" s="395" customFormat="1" ht="12" customHeight="1" x14ac:dyDescent="0.2">
      <c r="B7" s="266" t="s">
        <v>283</v>
      </c>
      <c r="C7" s="267" t="s">
        <v>284</v>
      </c>
      <c r="D7" s="267" t="s">
        <v>425</v>
      </c>
      <c r="E7" s="267" t="s">
        <v>632</v>
      </c>
      <c r="F7" s="267" t="s">
        <v>633</v>
      </c>
      <c r="G7" s="267" t="s">
        <v>634</v>
      </c>
      <c r="H7" s="267" t="s">
        <v>635</v>
      </c>
      <c r="T7" s="205"/>
      <c r="U7" s="206"/>
      <c r="V7" s="201"/>
      <c r="W7" s="206"/>
      <c r="X7" s="202"/>
      <c r="Y7" s="207"/>
      <c r="Z7" s="223"/>
      <c r="AA7" s="201"/>
      <c r="AB7" s="202"/>
      <c r="AC7" s="205"/>
      <c r="AD7" s="206"/>
      <c r="AE7" s="201"/>
      <c r="AF7" s="206"/>
      <c r="AG7" s="202"/>
      <c r="AH7" s="207"/>
      <c r="AI7" s="223"/>
    </row>
    <row r="8" spans="1:35" x14ac:dyDescent="0.25">
      <c r="A8" s="396" t="s">
        <v>283</v>
      </c>
      <c r="B8" s="615" t="str">
        <f>'6.5'!B8</f>
        <v>Catégorie 1</v>
      </c>
      <c r="C8" s="584"/>
      <c r="D8" s="584"/>
      <c r="E8" s="584"/>
      <c r="F8" s="584"/>
      <c r="G8" s="584">
        <f>C8-D8+E8-F8</f>
        <v>0</v>
      </c>
      <c r="H8" s="585" t="str">
        <f t="shared" ref="H8:H17" si="0">IF(G8=0,"-",G8/C8)</f>
        <v>-</v>
      </c>
      <c r="T8" s="58" t="s">
        <v>269</v>
      </c>
      <c r="U8" s="208"/>
      <c r="V8" s="209"/>
      <c r="W8" s="208"/>
      <c r="X8" s="209"/>
      <c r="Y8" s="208"/>
      <c r="Z8" s="224"/>
      <c r="AC8" s="58" t="s">
        <v>1</v>
      </c>
      <c r="AD8" s="208"/>
      <c r="AE8" s="209"/>
      <c r="AF8" s="208"/>
      <c r="AG8" s="209"/>
      <c r="AH8" s="208"/>
      <c r="AI8" s="224"/>
    </row>
    <row r="9" spans="1:35" x14ac:dyDescent="0.25">
      <c r="A9" s="396" t="s">
        <v>284</v>
      </c>
      <c r="B9" s="615" t="str">
        <f>'6.5'!B9</f>
        <v>Catégorie 2</v>
      </c>
      <c r="C9" s="586"/>
      <c r="D9" s="586"/>
      <c r="E9" s="586"/>
      <c r="F9" s="586"/>
      <c r="G9" s="586">
        <f t="shared" ref="G9:G17" si="1">C9-D9+E9-F9</f>
        <v>0</v>
      </c>
      <c r="H9" s="587" t="str">
        <f t="shared" si="0"/>
        <v>-</v>
      </c>
      <c r="T9" s="58" t="s">
        <v>270</v>
      </c>
      <c r="U9" s="210"/>
      <c r="V9" s="211"/>
      <c r="W9" s="210"/>
      <c r="X9" s="211"/>
      <c r="Y9" s="210"/>
      <c r="Z9" s="225"/>
      <c r="AC9" s="212" t="s">
        <v>3</v>
      </c>
      <c r="AD9" s="210"/>
      <c r="AE9" s="211"/>
      <c r="AF9" s="210"/>
      <c r="AG9" s="211"/>
      <c r="AH9" s="210"/>
      <c r="AI9" s="225"/>
    </row>
    <row r="10" spans="1:35" x14ac:dyDescent="0.25">
      <c r="A10" s="396" t="s">
        <v>425</v>
      </c>
      <c r="B10" s="615" t="str">
        <f>'6.5'!B10</f>
        <v>Catégorie 3</v>
      </c>
      <c r="C10" s="586"/>
      <c r="D10" s="586"/>
      <c r="E10" s="586"/>
      <c r="F10" s="586"/>
      <c r="G10" s="586">
        <f t="shared" si="1"/>
        <v>0</v>
      </c>
      <c r="H10" s="587" t="str">
        <f t="shared" si="0"/>
        <v>-</v>
      </c>
      <c r="T10" s="58" t="s">
        <v>271</v>
      </c>
      <c r="U10" s="210"/>
      <c r="V10" s="211"/>
      <c r="W10" s="210"/>
      <c r="X10" s="211"/>
      <c r="Y10" s="210"/>
      <c r="Z10" s="225"/>
      <c r="AC10" s="212" t="s">
        <v>4</v>
      </c>
      <c r="AD10" s="210"/>
      <c r="AE10" s="211"/>
      <c r="AF10" s="210"/>
      <c r="AG10" s="211"/>
      <c r="AH10" s="210"/>
      <c r="AI10" s="225"/>
    </row>
    <row r="11" spans="1:35" x14ac:dyDescent="0.25">
      <c r="A11" s="396" t="s">
        <v>632</v>
      </c>
      <c r="B11" s="615" t="str">
        <f>'6.5'!B11</f>
        <v>Catégorie 4</v>
      </c>
      <c r="C11" s="586"/>
      <c r="D11" s="586"/>
      <c r="E11" s="586"/>
      <c r="F11" s="586"/>
      <c r="G11" s="586">
        <f t="shared" si="1"/>
        <v>0</v>
      </c>
      <c r="H11" s="587" t="str">
        <f t="shared" si="0"/>
        <v>-</v>
      </c>
      <c r="T11" s="58" t="s">
        <v>272</v>
      </c>
      <c r="U11" s="210"/>
      <c r="V11" s="211"/>
      <c r="W11" s="210"/>
      <c r="X11" s="211"/>
      <c r="Y11" s="210"/>
      <c r="Z11" s="225"/>
      <c r="AC11" s="212" t="s">
        <v>12</v>
      </c>
      <c r="AD11" s="210"/>
      <c r="AE11" s="211"/>
      <c r="AF11" s="210"/>
      <c r="AG11" s="211"/>
      <c r="AH11" s="210"/>
      <c r="AI11" s="225"/>
    </row>
    <row r="12" spans="1:35" x14ac:dyDescent="0.25">
      <c r="A12" s="396" t="s">
        <v>633</v>
      </c>
      <c r="B12" s="615" t="str">
        <f>'6.5'!B12</f>
        <v>Catégorie 5</v>
      </c>
      <c r="C12" s="586"/>
      <c r="D12" s="586"/>
      <c r="E12" s="586"/>
      <c r="F12" s="586"/>
      <c r="G12" s="586">
        <f t="shared" si="1"/>
        <v>0</v>
      </c>
      <c r="H12" s="587" t="str">
        <f t="shared" si="0"/>
        <v>-</v>
      </c>
      <c r="T12" s="58" t="s">
        <v>273</v>
      </c>
      <c r="U12" s="210"/>
      <c r="V12" s="211"/>
      <c r="W12" s="210"/>
      <c r="X12" s="211"/>
      <c r="Y12" s="210"/>
      <c r="Z12" s="225"/>
      <c r="AC12" s="212" t="s">
        <v>13</v>
      </c>
      <c r="AD12" s="210"/>
      <c r="AE12" s="211"/>
      <c r="AF12" s="210"/>
      <c r="AG12" s="211"/>
      <c r="AH12" s="210"/>
      <c r="AI12" s="225"/>
    </row>
    <row r="13" spans="1:35" x14ac:dyDescent="0.25">
      <c r="A13" s="396" t="s">
        <v>634</v>
      </c>
      <c r="B13" s="615" t="str">
        <f>'6.5'!B13</f>
        <v>Catégorie 6</v>
      </c>
      <c r="C13" s="586"/>
      <c r="D13" s="586"/>
      <c r="E13" s="586"/>
      <c r="F13" s="586"/>
      <c r="G13" s="586">
        <f t="shared" si="1"/>
        <v>0</v>
      </c>
      <c r="H13" s="587" t="str">
        <f t="shared" si="0"/>
        <v>-</v>
      </c>
      <c r="T13" s="58" t="s">
        <v>274</v>
      </c>
      <c r="U13" s="210"/>
      <c r="V13" s="211"/>
      <c r="W13" s="210"/>
      <c r="X13" s="211"/>
      <c r="Y13" s="210"/>
      <c r="Z13" s="225"/>
      <c r="AC13" s="212" t="s">
        <v>14</v>
      </c>
      <c r="AD13" s="210"/>
      <c r="AE13" s="211"/>
      <c r="AF13" s="210"/>
      <c r="AG13" s="211"/>
      <c r="AH13" s="210"/>
      <c r="AI13" s="225"/>
    </row>
    <row r="14" spans="1:35" x14ac:dyDescent="0.25">
      <c r="A14" s="396" t="s">
        <v>635</v>
      </c>
      <c r="B14" s="615" t="str">
        <f>'6.5'!B14</f>
        <v>Catégorie 7</v>
      </c>
      <c r="C14" s="586"/>
      <c r="D14" s="586"/>
      <c r="E14" s="586"/>
      <c r="F14" s="586"/>
      <c r="G14" s="586">
        <f t="shared" si="1"/>
        <v>0</v>
      </c>
      <c r="H14" s="587" t="str">
        <f t="shared" si="0"/>
        <v>-</v>
      </c>
      <c r="T14" s="58" t="s">
        <v>275</v>
      </c>
      <c r="U14" s="210"/>
      <c r="V14" s="211"/>
      <c r="W14" s="210"/>
      <c r="X14" s="211"/>
      <c r="Y14" s="210"/>
      <c r="Z14" s="225"/>
      <c r="AC14" s="212" t="s">
        <v>15</v>
      </c>
      <c r="AD14" s="210"/>
      <c r="AE14" s="211"/>
      <c r="AF14" s="210"/>
      <c r="AG14" s="211"/>
      <c r="AH14" s="210"/>
      <c r="AI14" s="225"/>
    </row>
    <row r="15" spans="1:35" x14ac:dyDescent="0.25">
      <c r="A15" s="396" t="s">
        <v>636</v>
      </c>
      <c r="B15" s="615" t="str">
        <f>'6.5'!B15</f>
        <v>Catégorie 8</v>
      </c>
      <c r="C15" s="586"/>
      <c r="D15" s="586"/>
      <c r="E15" s="586"/>
      <c r="F15" s="586"/>
      <c r="G15" s="586">
        <f t="shared" si="1"/>
        <v>0</v>
      </c>
      <c r="H15" s="587" t="str">
        <f t="shared" si="0"/>
        <v>-</v>
      </c>
      <c r="T15" s="58" t="s">
        <v>276</v>
      </c>
      <c r="U15" s="210"/>
      <c r="V15" s="211"/>
      <c r="W15" s="210"/>
      <c r="X15" s="211"/>
      <c r="Y15" s="210"/>
      <c r="Z15" s="225"/>
      <c r="AC15" s="212" t="s">
        <v>16</v>
      </c>
      <c r="AD15" s="210"/>
      <c r="AE15" s="211"/>
      <c r="AF15" s="210"/>
      <c r="AG15" s="211"/>
      <c r="AH15" s="210"/>
      <c r="AI15" s="225"/>
    </row>
    <row r="16" spans="1:35" x14ac:dyDescent="0.25">
      <c r="A16" s="396" t="s">
        <v>637</v>
      </c>
      <c r="B16" s="615" t="str">
        <f>'6.5'!B16</f>
        <v>Catégorie 9</v>
      </c>
      <c r="C16" s="586"/>
      <c r="D16" s="586"/>
      <c r="E16" s="586"/>
      <c r="F16" s="586"/>
      <c r="G16" s="586">
        <f t="shared" si="1"/>
        <v>0</v>
      </c>
      <c r="H16" s="587" t="str">
        <f t="shared" si="0"/>
        <v>-</v>
      </c>
      <c r="T16" s="58" t="s">
        <v>277</v>
      </c>
      <c r="U16" s="210"/>
      <c r="V16" s="211"/>
      <c r="W16" s="210"/>
      <c r="X16" s="211"/>
      <c r="Y16" s="210"/>
      <c r="Z16" s="225"/>
      <c r="AC16" s="212" t="s">
        <v>17</v>
      </c>
      <c r="AD16" s="210"/>
      <c r="AE16" s="211"/>
      <c r="AF16" s="210"/>
      <c r="AG16" s="211"/>
      <c r="AH16" s="210"/>
      <c r="AI16" s="225"/>
    </row>
    <row r="17" spans="1:35" x14ac:dyDescent="0.25">
      <c r="A17" s="396" t="s">
        <v>638</v>
      </c>
      <c r="B17" s="615" t="str">
        <f>'6.5'!B17</f>
        <v>Catégorie 10</v>
      </c>
      <c r="C17" s="586"/>
      <c r="D17" s="586"/>
      <c r="E17" s="586"/>
      <c r="F17" s="586"/>
      <c r="G17" s="586">
        <f t="shared" si="1"/>
        <v>0</v>
      </c>
      <c r="H17" s="587" t="str">
        <f t="shared" si="0"/>
        <v>-</v>
      </c>
      <c r="T17" s="58" t="s">
        <v>278</v>
      </c>
      <c r="U17" s="210"/>
      <c r="V17" s="211"/>
      <c r="W17" s="210"/>
      <c r="X17" s="211"/>
      <c r="Y17" s="210"/>
      <c r="Z17" s="225"/>
      <c r="AC17" s="212" t="s">
        <v>18</v>
      </c>
      <c r="AD17" s="210"/>
      <c r="AE17" s="211"/>
      <c r="AF17" s="210"/>
      <c r="AG17" s="211"/>
      <c r="AH17" s="210"/>
      <c r="AI17" s="225"/>
    </row>
    <row r="18" spans="1:35" x14ac:dyDescent="0.25">
      <c r="A18" s="396" t="s">
        <v>639</v>
      </c>
      <c r="B18" s="615" t="str">
        <f>'6.5'!B18</f>
        <v>Catégorie 11</v>
      </c>
      <c r="C18" s="586"/>
      <c r="D18" s="586"/>
      <c r="E18" s="586"/>
      <c r="F18" s="586"/>
      <c r="G18" s="586">
        <f t="shared" ref="G18:G81" si="2">C18-D18+E18-F18</f>
        <v>0</v>
      </c>
      <c r="H18" s="587" t="str">
        <f t="shared" ref="H18:H81" si="3">IF(G18=0,"-",G18/C18)</f>
        <v>-</v>
      </c>
      <c r="T18" s="58" t="s">
        <v>452</v>
      </c>
      <c r="U18" s="213"/>
      <c r="V18" s="214"/>
      <c r="W18" s="213"/>
      <c r="X18" s="214"/>
      <c r="Y18" s="213"/>
      <c r="Z18" s="226"/>
      <c r="AC18" s="212" t="s">
        <v>472</v>
      </c>
      <c r="AD18" s="213"/>
      <c r="AE18" s="214"/>
      <c r="AF18" s="213"/>
      <c r="AG18" s="214"/>
      <c r="AH18" s="213"/>
      <c r="AI18" s="226"/>
    </row>
    <row r="19" spans="1:35" x14ac:dyDescent="0.25">
      <c r="A19" s="396" t="s">
        <v>640</v>
      </c>
      <c r="B19" s="615" t="str">
        <f>'6.5'!B19</f>
        <v>Catégorie 12</v>
      </c>
      <c r="C19" s="586"/>
      <c r="D19" s="586"/>
      <c r="E19" s="586"/>
      <c r="F19" s="586"/>
      <c r="G19" s="586">
        <f t="shared" si="2"/>
        <v>0</v>
      </c>
      <c r="H19" s="587" t="str">
        <f t="shared" si="3"/>
        <v>-</v>
      </c>
      <c r="T19" s="58" t="s">
        <v>453</v>
      </c>
      <c r="U19" s="213"/>
      <c r="V19" s="214"/>
      <c r="W19" s="213"/>
      <c r="X19" s="214"/>
      <c r="Y19" s="213"/>
      <c r="Z19" s="226"/>
      <c r="AC19" s="212" t="s">
        <v>473</v>
      </c>
      <c r="AD19" s="213"/>
      <c r="AE19" s="214"/>
      <c r="AF19" s="213"/>
      <c r="AG19" s="214"/>
      <c r="AH19" s="213"/>
      <c r="AI19" s="226"/>
    </row>
    <row r="20" spans="1:35" x14ac:dyDescent="0.25">
      <c r="A20" s="396" t="s">
        <v>641</v>
      </c>
      <c r="B20" s="615" t="str">
        <f>'6.5'!B20</f>
        <v>Catégorie 13</v>
      </c>
      <c r="C20" s="586"/>
      <c r="D20" s="586"/>
      <c r="E20" s="586"/>
      <c r="F20" s="586"/>
      <c r="G20" s="586">
        <f t="shared" si="2"/>
        <v>0</v>
      </c>
      <c r="H20" s="587" t="str">
        <f t="shared" si="3"/>
        <v>-</v>
      </c>
      <c r="T20" s="58" t="s">
        <v>454</v>
      </c>
      <c r="U20" s="213"/>
      <c r="V20" s="214"/>
      <c r="W20" s="213"/>
      <c r="X20" s="214"/>
      <c r="Y20" s="213"/>
      <c r="Z20" s="226"/>
      <c r="AC20" s="212" t="s">
        <v>474</v>
      </c>
      <c r="AD20" s="213"/>
      <c r="AE20" s="214"/>
      <c r="AF20" s="213"/>
      <c r="AG20" s="214"/>
      <c r="AH20" s="213"/>
      <c r="AI20" s="226"/>
    </row>
    <row r="21" spans="1:35" x14ac:dyDescent="0.25">
      <c r="A21" s="396" t="s">
        <v>642</v>
      </c>
      <c r="B21" s="615" t="str">
        <f>'6.5'!B21</f>
        <v>Catégorie 14</v>
      </c>
      <c r="C21" s="586"/>
      <c r="D21" s="586"/>
      <c r="E21" s="586"/>
      <c r="F21" s="586"/>
      <c r="G21" s="586">
        <f t="shared" si="2"/>
        <v>0</v>
      </c>
      <c r="H21" s="587" t="str">
        <f t="shared" si="3"/>
        <v>-</v>
      </c>
      <c r="T21" s="58" t="s">
        <v>455</v>
      </c>
      <c r="U21" s="213"/>
      <c r="V21" s="214"/>
      <c r="W21" s="213"/>
      <c r="X21" s="214"/>
      <c r="Y21" s="213"/>
      <c r="Z21" s="226"/>
      <c r="AC21" s="212" t="s">
        <v>475</v>
      </c>
      <c r="AD21" s="213"/>
      <c r="AE21" s="214"/>
      <c r="AF21" s="213"/>
      <c r="AG21" s="214"/>
      <c r="AH21" s="213"/>
      <c r="AI21" s="226"/>
    </row>
    <row r="22" spans="1:35" x14ac:dyDescent="0.25">
      <c r="A22" s="396" t="s">
        <v>643</v>
      </c>
      <c r="B22" s="615" t="str">
        <f>'6.5'!B22</f>
        <v>Catégorie 15</v>
      </c>
      <c r="C22" s="586"/>
      <c r="D22" s="586"/>
      <c r="E22" s="586"/>
      <c r="F22" s="586"/>
      <c r="G22" s="586">
        <f t="shared" si="2"/>
        <v>0</v>
      </c>
      <c r="H22" s="587" t="str">
        <f t="shared" si="3"/>
        <v>-</v>
      </c>
      <c r="T22" s="58" t="s">
        <v>456</v>
      </c>
      <c r="U22" s="213"/>
      <c r="V22" s="214"/>
      <c r="W22" s="213"/>
      <c r="X22" s="214"/>
      <c r="Y22" s="213"/>
      <c r="Z22" s="226"/>
      <c r="AC22" s="212" t="s">
        <v>476</v>
      </c>
      <c r="AD22" s="213"/>
      <c r="AE22" s="214"/>
      <c r="AF22" s="213"/>
      <c r="AG22" s="214"/>
      <c r="AH22" s="213"/>
      <c r="AI22" s="226"/>
    </row>
    <row r="23" spans="1:35" x14ac:dyDescent="0.25">
      <c r="A23" s="396" t="s">
        <v>644</v>
      </c>
      <c r="B23" s="615" t="str">
        <f>'6.5'!B23</f>
        <v>Catégorie 16</v>
      </c>
      <c r="C23" s="586"/>
      <c r="D23" s="586"/>
      <c r="E23" s="586"/>
      <c r="F23" s="586"/>
      <c r="G23" s="586">
        <f t="shared" si="2"/>
        <v>0</v>
      </c>
      <c r="H23" s="587" t="str">
        <f t="shared" si="3"/>
        <v>-</v>
      </c>
      <c r="T23" s="58" t="s">
        <v>457</v>
      </c>
      <c r="U23" s="213"/>
      <c r="V23" s="214"/>
      <c r="W23" s="213"/>
      <c r="X23" s="214"/>
      <c r="Y23" s="213"/>
      <c r="Z23" s="226"/>
      <c r="AC23" s="212" t="s">
        <v>477</v>
      </c>
      <c r="AD23" s="213"/>
      <c r="AE23" s="214"/>
      <c r="AF23" s="213"/>
      <c r="AG23" s="214"/>
      <c r="AH23" s="213"/>
      <c r="AI23" s="226"/>
    </row>
    <row r="24" spans="1:35" x14ac:dyDescent="0.25">
      <c r="A24" s="396" t="s">
        <v>645</v>
      </c>
      <c r="B24" s="615" t="str">
        <f>'6.5'!B24</f>
        <v>Catégorie 17</v>
      </c>
      <c r="C24" s="586"/>
      <c r="D24" s="586"/>
      <c r="E24" s="586"/>
      <c r="F24" s="586"/>
      <c r="G24" s="586">
        <f t="shared" si="2"/>
        <v>0</v>
      </c>
      <c r="H24" s="587" t="str">
        <f t="shared" si="3"/>
        <v>-</v>
      </c>
      <c r="T24" s="58" t="s">
        <v>458</v>
      </c>
      <c r="U24" s="213"/>
      <c r="V24" s="214"/>
      <c r="W24" s="213"/>
      <c r="X24" s="214"/>
      <c r="Y24" s="213"/>
      <c r="Z24" s="226"/>
      <c r="AC24" s="212" t="s">
        <v>478</v>
      </c>
      <c r="AD24" s="213"/>
      <c r="AE24" s="214"/>
      <c r="AF24" s="213"/>
      <c r="AG24" s="214"/>
      <c r="AH24" s="213"/>
      <c r="AI24" s="226"/>
    </row>
    <row r="25" spans="1:35" x14ac:dyDescent="0.25">
      <c r="A25" s="396" t="s">
        <v>646</v>
      </c>
      <c r="B25" s="615" t="str">
        <f>'6.5'!B25</f>
        <v>Catégorie 18</v>
      </c>
      <c r="C25" s="586"/>
      <c r="D25" s="586"/>
      <c r="E25" s="586"/>
      <c r="F25" s="586"/>
      <c r="G25" s="586">
        <f t="shared" si="2"/>
        <v>0</v>
      </c>
      <c r="H25" s="587" t="str">
        <f t="shared" si="3"/>
        <v>-</v>
      </c>
      <c r="T25" s="58" t="s">
        <v>459</v>
      </c>
      <c r="U25" s="213"/>
      <c r="V25" s="214"/>
      <c r="W25" s="213"/>
      <c r="X25" s="214"/>
      <c r="Y25" s="213"/>
      <c r="Z25" s="226"/>
      <c r="AC25" s="212" t="s">
        <v>479</v>
      </c>
      <c r="AD25" s="213"/>
      <c r="AE25" s="214"/>
      <c r="AF25" s="213"/>
      <c r="AG25" s="214"/>
      <c r="AH25" s="213"/>
      <c r="AI25" s="226"/>
    </row>
    <row r="26" spans="1:35" x14ac:dyDescent="0.25">
      <c r="A26" s="396" t="s">
        <v>647</v>
      </c>
      <c r="B26" s="615" t="str">
        <f>'6.5'!B26</f>
        <v>Catégorie 19</v>
      </c>
      <c r="C26" s="586"/>
      <c r="D26" s="586"/>
      <c r="E26" s="586"/>
      <c r="F26" s="586"/>
      <c r="G26" s="586">
        <f t="shared" si="2"/>
        <v>0</v>
      </c>
      <c r="H26" s="587" t="str">
        <f t="shared" si="3"/>
        <v>-</v>
      </c>
      <c r="T26" s="58" t="s">
        <v>460</v>
      </c>
      <c r="U26" s="213"/>
      <c r="V26" s="214"/>
      <c r="W26" s="213"/>
      <c r="X26" s="214"/>
      <c r="Y26" s="213"/>
      <c r="Z26" s="226"/>
      <c r="AC26" s="212" t="s">
        <v>480</v>
      </c>
      <c r="AD26" s="213"/>
      <c r="AE26" s="214"/>
      <c r="AF26" s="213"/>
      <c r="AG26" s="214"/>
      <c r="AH26" s="213"/>
      <c r="AI26" s="226"/>
    </row>
    <row r="27" spans="1:35" ht="14.4" thickBot="1" x14ac:dyDescent="0.3">
      <c r="A27" s="396" t="s">
        <v>648</v>
      </c>
      <c r="B27" s="615" t="str">
        <f>'6.5'!B27</f>
        <v>Catégorie 20</v>
      </c>
      <c r="C27" s="586"/>
      <c r="D27" s="586"/>
      <c r="E27" s="586"/>
      <c r="F27" s="586"/>
      <c r="G27" s="586">
        <f t="shared" si="2"/>
        <v>0</v>
      </c>
      <c r="H27" s="587" t="str">
        <f t="shared" si="3"/>
        <v>-</v>
      </c>
      <c r="T27" s="58" t="s">
        <v>461</v>
      </c>
      <c r="U27" s="213"/>
      <c r="V27" s="214"/>
      <c r="W27" s="213"/>
      <c r="X27" s="214"/>
      <c r="Y27" s="213"/>
      <c r="Z27" s="226"/>
      <c r="AC27" s="212" t="s">
        <v>481</v>
      </c>
      <c r="AD27" s="213"/>
      <c r="AE27" s="214"/>
      <c r="AF27" s="213"/>
      <c r="AG27" s="214"/>
      <c r="AH27" s="213"/>
      <c r="AI27" s="226"/>
    </row>
    <row r="28" spans="1:35" hidden="1" outlineLevel="1" x14ac:dyDescent="0.25">
      <c r="A28" s="396" t="s">
        <v>649</v>
      </c>
      <c r="B28" s="615" t="str">
        <f>'6.5'!B28</f>
        <v>Catégorie 21</v>
      </c>
      <c r="C28" s="586"/>
      <c r="D28" s="586"/>
      <c r="E28" s="586"/>
      <c r="F28" s="586"/>
      <c r="G28" s="586">
        <f t="shared" si="2"/>
        <v>0</v>
      </c>
      <c r="H28" s="587" t="str">
        <f t="shared" si="3"/>
        <v>-</v>
      </c>
      <c r="T28" s="58" t="s">
        <v>462</v>
      </c>
      <c r="U28" s="213"/>
      <c r="V28" s="214"/>
      <c r="W28" s="213"/>
      <c r="X28" s="214"/>
      <c r="Y28" s="213"/>
      <c r="Z28" s="226"/>
      <c r="AC28" s="212" t="s">
        <v>482</v>
      </c>
      <c r="AD28" s="213"/>
      <c r="AE28" s="214"/>
      <c r="AF28" s="213"/>
      <c r="AG28" s="214"/>
      <c r="AH28" s="213"/>
      <c r="AI28" s="226"/>
    </row>
    <row r="29" spans="1:35" hidden="1" outlineLevel="1" x14ac:dyDescent="0.25">
      <c r="A29" s="396" t="s">
        <v>650</v>
      </c>
      <c r="B29" s="615" t="str">
        <f>'6.5'!B29</f>
        <v>Catégorie 22</v>
      </c>
      <c r="C29" s="586"/>
      <c r="D29" s="586"/>
      <c r="E29" s="586"/>
      <c r="F29" s="586"/>
      <c r="G29" s="586">
        <f t="shared" si="2"/>
        <v>0</v>
      </c>
      <c r="H29" s="587" t="str">
        <f t="shared" si="3"/>
        <v>-</v>
      </c>
      <c r="T29" s="58" t="s">
        <v>463</v>
      </c>
      <c r="U29" s="213"/>
      <c r="V29" s="214"/>
      <c r="W29" s="213"/>
      <c r="X29" s="214"/>
      <c r="Y29" s="213"/>
      <c r="Z29" s="226"/>
      <c r="AC29" s="212" t="s">
        <v>483</v>
      </c>
      <c r="AD29" s="213"/>
      <c r="AE29" s="214"/>
      <c r="AF29" s="213"/>
      <c r="AG29" s="214"/>
      <c r="AH29" s="213"/>
      <c r="AI29" s="226"/>
    </row>
    <row r="30" spans="1:35" hidden="1" outlineLevel="1" x14ac:dyDescent="0.25">
      <c r="A30" s="396" t="s">
        <v>651</v>
      </c>
      <c r="B30" s="615" t="str">
        <f>'6.5'!B30</f>
        <v>Catégorie 23</v>
      </c>
      <c r="C30" s="586"/>
      <c r="D30" s="586"/>
      <c r="E30" s="586"/>
      <c r="F30" s="586"/>
      <c r="G30" s="586">
        <f t="shared" si="2"/>
        <v>0</v>
      </c>
      <c r="H30" s="587" t="str">
        <f t="shared" si="3"/>
        <v>-</v>
      </c>
      <c r="T30" s="58" t="s">
        <v>464</v>
      </c>
      <c r="U30" s="213"/>
      <c r="V30" s="214"/>
      <c r="W30" s="213"/>
      <c r="X30" s="214"/>
      <c r="Y30" s="213"/>
      <c r="Z30" s="226"/>
      <c r="AC30" s="212" t="s">
        <v>484</v>
      </c>
      <c r="AD30" s="213"/>
      <c r="AE30" s="214"/>
      <c r="AF30" s="213"/>
      <c r="AG30" s="214"/>
      <c r="AH30" s="213"/>
      <c r="AI30" s="226"/>
    </row>
    <row r="31" spans="1:35" hidden="1" outlineLevel="1" x14ac:dyDescent="0.25">
      <c r="A31" s="396" t="s">
        <v>652</v>
      </c>
      <c r="B31" s="615" t="str">
        <f>'6.5'!B31</f>
        <v>Catégorie 24</v>
      </c>
      <c r="C31" s="586"/>
      <c r="D31" s="586"/>
      <c r="E31" s="586"/>
      <c r="F31" s="586"/>
      <c r="G31" s="586">
        <f t="shared" si="2"/>
        <v>0</v>
      </c>
      <c r="H31" s="587" t="str">
        <f t="shared" si="3"/>
        <v>-</v>
      </c>
      <c r="T31" s="58" t="s">
        <v>465</v>
      </c>
      <c r="U31" s="213"/>
      <c r="V31" s="214"/>
      <c r="W31" s="213"/>
      <c r="X31" s="214"/>
      <c r="Y31" s="213"/>
      <c r="Z31" s="226"/>
      <c r="AC31" s="212" t="s">
        <v>485</v>
      </c>
      <c r="AD31" s="213"/>
      <c r="AE31" s="214"/>
      <c r="AF31" s="213"/>
      <c r="AG31" s="214"/>
      <c r="AH31" s="213"/>
      <c r="AI31" s="226"/>
    </row>
    <row r="32" spans="1:35" hidden="1" outlineLevel="1" x14ac:dyDescent="0.25">
      <c r="A32" s="396" t="s">
        <v>653</v>
      </c>
      <c r="B32" s="615" t="str">
        <f>'6.5'!B32</f>
        <v>Catégorie 25</v>
      </c>
      <c r="C32" s="586"/>
      <c r="D32" s="586"/>
      <c r="E32" s="586"/>
      <c r="F32" s="586"/>
      <c r="G32" s="586">
        <f t="shared" si="2"/>
        <v>0</v>
      </c>
      <c r="H32" s="587" t="str">
        <f t="shared" si="3"/>
        <v>-</v>
      </c>
      <c r="T32" s="58" t="s">
        <v>466</v>
      </c>
      <c r="U32" s="213"/>
      <c r="V32" s="214"/>
      <c r="W32" s="213"/>
      <c r="X32" s="214"/>
      <c r="Y32" s="213"/>
      <c r="Z32" s="226"/>
      <c r="AC32" s="212" t="s">
        <v>486</v>
      </c>
      <c r="AD32" s="213"/>
      <c r="AE32" s="214"/>
      <c r="AF32" s="213"/>
      <c r="AG32" s="214"/>
      <c r="AH32" s="213"/>
      <c r="AI32" s="226"/>
    </row>
    <row r="33" spans="1:35" hidden="1" outlineLevel="1" x14ac:dyDescent="0.25">
      <c r="A33" s="396" t="s">
        <v>654</v>
      </c>
      <c r="B33" s="615" t="str">
        <f>'6.5'!B33</f>
        <v>Catégorie 26</v>
      </c>
      <c r="C33" s="586"/>
      <c r="D33" s="586"/>
      <c r="E33" s="586"/>
      <c r="F33" s="586"/>
      <c r="G33" s="586">
        <f t="shared" si="2"/>
        <v>0</v>
      </c>
      <c r="H33" s="587" t="str">
        <f t="shared" si="3"/>
        <v>-</v>
      </c>
      <c r="T33" s="58" t="s">
        <v>467</v>
      </c>
      <c r="U33" s="213"/>
      <c r="V33" s="214"/>
      <c r="W33" s="213"/>
      <c r="X33" s="214"/>
      <c r="Y33" s="213"/>
      <c r="Z33" s="226"/>
      <c r="AC33" s="212" t="s">
        <v>487</v>
      </c>
      <c r="AD33" s="213"/>
      <c r="AE33" s="214"/>
      <c r="AF33" s="213"/>
      <c r="AG33" s="214"/>
      <c r="AH33" s="213"/>
      <c r="AI33" s="226"/>
    </row>
    <row r="34" spans="1:35" hidden="1" outlineLevel="1" x14ac:dyDescent="0.25">
      <c r="A34" s="396" t="s">
        <v>655</v>
      </c>
      <c r="B34" s="615" t="str">
        <f>'6.5'!B34</f>
        <v>Catégorie 27</v>
      </c>
      <c r="C34" s="586"/>
      <c r="D34" s="586"/>
      <c r="E34" s="586"/>
      <c r="F34" s="586"/>
      <c r="G34" s="586">
        <f t="shared" si="2"/>
        <v>0</v>
      </c>
      <c r="H34" s="587" t="str">
        <f t="shared" si="3"/>
        <v>-</v>
      </c>
      <c r="T34" s="58" t="s">
        <v>468</v>
      </c>
      <c r="U34" s="213"/>
      <c r="V34" s="214"/>
      <c r="W34" s="213"/>
      <c r="X34" s="214"/>
      <c r="Y34" s="213"/>
      <c r="Z34" s="226"/>
      <c r="AC34" s="212" t="s">
        <v>488</v>
      </c>
      <c r="AD34" s="213"/>
      <c r="AE34" s="214"/>
      <c r="AF34" s="213"/>
      <c r="AG34" s="214"/>
      <c r="AH34" s="213"/>
      <c r="AI34" s="226"/>
    </row>
    <row r="35" spans="1:35" hidden="1" outlineLevel="1" x14ac:dyDescent="0.25">
      <c r="A35" s="396" t="s">
        <v>656</v>
      </c>
      <c r="B35" s="615" t="str">
        <f>'6.5'!B35</f>
        <v>Catégorie 28</v>
      </c>
      <c r="C35" s="586"/>
      <c r="D35" s="586"/>
      <c r="E35" s="586"/>
      <c r="F35" s="586"/>
      <c r="G35" s="586">
        <f t="shared" si="2"/>
        <v>0</v>
      </c>
      <c r="H35" s="587" t="str">
        <f t="shared" si="3"/>
        <v>-</v>
      </c>
      <c r="T35" s="58" t="s">
        <v>469</v>
      </c>
      <c r="U35" s="213"/>
      <c r="V35" s="214"/>
      <c r="W35" s="213"/>
      <c r="X35" s="214"/>
      <c r="Y35" s="213"/>
      <c r="Z35" s="226"/>
      <c r="AC35" s="212" t="s">
        <v>489</v>
      </c>
      <c r="AD35" s="213"/>
      <c r="AE35" s="214"/>
      <c r="AF35" s="213"/>
      <c r="AG35" s="214"/>
      <c r="AH35" s="213"/>
      <c r="AI35" s="226"/>
    </row>
    <row r="36" spans="1:35" hidden="1" outlineLevel="1" x14ac:dyDescent="0.25">
      <c r="A36" s="396" t="s">
        <v>657</v>
      </c>
      <c r="B36" s="615" t="str">
        <f>'6.5'!B36</f>
        <v>Catégorie 29</v>
      </c>
      <c r="C36" s="586"/>
      <c r="D36" s="586"/>
      <c r="E36" s="586"/>
      <c r="F36" s="586"/>
      <c r="G36" s="586">
        <f t="shared" si="2"/>
        <v>0</v>
      </c>
      <c r="H36" s="587" t="str">
        <f t="shared" si="3"/>
        <v>-</v>
      </c>
      <c r="T36" s="58" t="s">
        <v>470</v>
      </c>
      <c r="U36" s="213"/>
      <c r="V36" s="214"/>
      <c r="W36" s="213"/>
      <c r="X36" s="214"/>
      <c r="Y36" s="213"/>
      <c r="Z36" s="226"/>
      <c r="AC36" s="212" t="s">
        <v>490</v>
      </c>
      <c r="AD36" s="213"/>
      <c r="AE36" s="214"/>
      <c r="AF36" s="213"/>
      <c r="AG36" s="214"/>
      <c r="AH36" s="213"/>
      <c r="AI36" s="226"/>
    </row>
    <row r="37" spans="1:35" hidden="1" outlineLevel="1" x14ac:dyDescent="0.25">
      <c r="A37" s="396" t="s">
        <v>658</v>
      </c>
      <c r="B37" s="615" t="str">
        <f>'6.5'!B37</f>
        <v>Catégorie 30</v>
      </c>
      <c r="C37" s="586"/>
      <c r="D37" s="586"/>
      <c r="E37" s="586"/>
      <c r="F37" s="586"/>
      <c r="G37" s="586">
        <f t="shared" si="2"/>
        <v>0</v>
      </c>
      <c r="H37" s="587" t="str">
        <f t="shared" si="3"/>
        <v>-</v>
      </c>
      <c r="T37" s="58" t="s">
        <v>471</v>
      </c>
      <c r="U37" s="213"/>
      <c r="V37" s="214"/>
      <c r="W37" s="213"/>
      <c r="X37" s="214"/>
      <c r="Y37" s="213"/>
      <c r="Z37" s="226"/>
      <c r="AC37" s="212" t="s">
        <v>491</v>
      </c>
      <c r="AD37" s="213"/>
      <c r="AE37" s="214"/>
      <c r="AF37" s="213"/>
      <c r="AG37" s="214"/>
      <c r="AH37" s="213"/>
      <c r="AI37" s="226"/>
    </row>
    <row r="38" spans="1:35" hidden="1" outlineLevel="1" x14ac:dyDescent="0.25">
      <c r="A38" s="396" t="s">
        <v>659</v>
      </c>
      <c r="B38" s="615" t="str">
        <f>'6.5'!B38</f>
        <v>Catégorie 31</v>
      </c>
      <c r="C38" s="586"/>
      <c r="D38" s="586"/>
      <c r="E38" s="586"/>
      <c r="F38" s="586"/>
      <c r="G38" s="586">
        <f t="shared" si="2"/>
        <v>0</v>
      </c>
      <c r="H38" s="587" t="str">
        <f t="shared" si="3"/>
        <v>-</v>
      </c>
      <c r="T38" s="58" t="s">
        <v>493</v>
      </c>
      <c r="U38" s="213"/>
      <c r="V38" s="214"/>
      <c r="W38" s="213"/>
      <c r="X38" s="214"/>
      <c r="Y38" s="213"/>
      <c r="Z38" s="226"/>
      <c r="AC38" s="212" t="s">
        <v>492</v>
      </c>
      <c r="AD38" s="213"/>
      <c r="AE38" s="214"/>
      <c r="AF38" s="213"/>
      <c r="AG38" s="214"/>
      <c r="AH38" s="213"/>
      <c r="AI38" s="226"/>
    </row>
    <row r="39" spans="1:35" hidden="1" outlineLevel="1" x14ac:dyDescent="0.25">
      <c r="A39" s="396" t="s">
        <v>660</v>
      </c>
      <c r="B39" s="615" t="str">
        <f>'6.5'!B39</f>
        <v>Catégorie 32</v>
      </c>
      <c r="C39" s="586"/>
      <c r="D39" s="586"/>
      <c r="E39" s="586"/>
      <c r="F39" s="586"/>
      <c r="G39" s="586">
        <f t="shared" si="2"/>
        <v>0</v>
      </c>
      <c r="H39" s="587" t="str">
        <f t="shared" si="3"/>
        <v>-</v>
      </c>
      <c r="T39" s="58" t="s">
        <v>494</v>
      </c>
      <c r="U39" s="213"/>
      <c r="V39" s="214"/>
      <c r="W39" s="213"/>
      <c r="X39" s="214"/>
      <c r="Y39" s="213"/>
      <c r="Z39" s="226"/>
      <c r="AC39" s="212" t="s">
        <v>563</v>
      </c>
      <c r="AD39" s="213"/>
      <c r="AE39" s="214"/>
      <c r="AF39" s="213"/>
      <c r="AG39" s="214"/>
      <c r="AH39" s="213"/>
      <c r="AI39" s="226"/>
    </row>
    <row r="40" spans="1:35" hidden="1" outlineLevel="1" x14ac:dyDescent="0.25">
      <c r="A40" s="396" t="s">
        <v>661</v>
      </c>
      <c r="B40" s="615" t="str">
        <f>'6.5'!B40</f>
        <v>Catégorie 33</v>
      </c>
      <c r="C40" s="586"/>
      <c r="D40" s="586"/>
      <c r="E40" s="586"/>
      <c r="F40" s="586"/>
      <c r="G40" s="586">
        <f t="shared" si="2"/>
        <v>0</v>
      </c>
      <c r="H40" s="587" t="str">
        <f t="shared" si="3"/>
        <v>-</v>
      </c>
      <c r="T40" s="58" t="s">
        <v>495</v>
      </c>
      <c r="U40" s="213"/>
      <c r="V40" s="214"/>
      <c r="W40" s="213"/>
      <c r="X40" s="214"/>
      <c r="Y40" s="213"/>
      <c r="Z40" s="226"/>
      <c r="AC40" s="212" t="s">
        <v>564</v>
      </c>
      <c r="AD40" s="213"/>
      <c r="AE40" s="214"/>
      <c r="AF40" s="213"/>
      <c r="AG40" s="214"/>
      <c r="AH40" s="213"/>
      <c r="AI40" s="226"/>
    </row>
    <row r="41" spans="1:35" hidden="1" outlineLevel="1" x14ac:dyDescent="0.25">
      <c r="A41" s="396" t="s">
        <v>662</v>
      </c>
      <c r="B41" s="615" t="str">
        <f>'6.5'!B41</f>
        <v>Catégorie 34</v>
      </c>
      <c r="C41" s="586"/>
      <c r="D41" s="586"/>
      <c r="E41" s="586"/>
      <c r="F41" s="586"/>
      <c r="G41" s="586">
        <f t="shared" si="2"/>
        <v>0</v>
      </c>
      <c r="H41" s="587" t="str">
        <f t="shared" si="3"/>
        <v>-</v>
      </c>
      <c r="T41" s="58" t="s">
        <v>496</v>
      </c>
      <c r="U41" s="213"/>
      <c r="V41" s="214"/>
      <c r="W41" s="213"/>
      <c r="X41" s="214"/>
      <c r="Y41" s="213"/>
      <c r="Z41" s="226"/>
      <c r="AC41" s="212" t="s">
        <v>565</v>
      </c>
      <c r="AD41" s="213"/>
      <c r="AE41" s="214"/>
      <c r="AF41" s="213"/>
      <c r="AG41" s="214"/>
      <c r="AH41" s="213"/>
      <c r="AI41" s="226"/>
    </row>
    <row r="42" spans="1:35" hidden="1" outlineLevel="1" x14ac:dyDescent="0.25">
      <c r="A42" s="396" t="s">
        <v>663</v>
      </c>
      <c r="B42" s="615" t="str">
        <f>'6.5'!B42</f>
        <v>Catégorie 35</v>
      </c>
      <c r="C42" s="586"/>
      <c r="D42" s="586"/>
      <c r="E42" s="586"/>
      <c r="F42" s="586"/>
      <c r="G42" s="586">
        <f t="shared" si="2"/>
        <v>0</v>
      </c>
      <c r="H42" s="587" t="str">
        <f t="shared" si="3"/>
        <v>-</v>
      </c>
      <c r="T42" s="58" t="s">
        <v>497</v>
      </c>
      <c r="U42" s="213"/>
      <c r="V42" s="214"/>
      <c r="W42" s="213"/>
      <c r="X42" s="214"/>
      <c r="Y42" s="213"/>
      <c r="Z42" s="226"/>
      <c r="AC42" s="212" t="s">
        <v>566</v>
      </c>
      <c r="AD42" s="213"/>
      <c r="AE42" s="214"/>
      <c r="AF42" s="213"/>
      <c r="AG42" s="214"/>
      <c r="AH42" s="213"/>
      <c r="AI42" s="226"/>
    </row>
    <row r="43" spans="1:35" hidden="1" outlineLevel="1" x14ac:dyDescent="0.25">
      <c r="A43" s="396" t="s">
        <v>664</v>
      </c>
      <c r="B43" s="615" t="str">
        <f>'6.5'!B43</f>
        <v>Catégorie 36</v>
      </c>
      <c r="C43" s="586"/>
      <c r="D43" s="586"/>
      <c r="E43" s="586"/>
      <c r="F43" s="586"/>
      <c r="G43" s="586">
        <f t="shared" si="2"/>
        <v>0</v>
      </c>
      <c r="H43" s="587" t="str">
        <f t="shared" si="3"/>
        <v>-</v>
      </c>
      <c r="T43" s="58" t="s">
        <v>498</v>
      </c>
      <c r="U43" s="213"/>
      <c r="V43" s="214"/>
      <c r="W43" s="213"/>
      <c r="X43" s="214"/>
      <c r="Y43" s="213"/>
      <c r="Z43" s="226"/>
      <c r="AC43" s="212" t="s">
        <v>567</v>
      </c>
      <c r="AD43" s="213"/>
      <c r="AE43" s="214"/>
      <c r="AF43" s="213"/>
      <c r="AG43" s="214"/>
      <c r="AH43" s="213"/>
      <c r="AI43" s="226"/>
    </row>
    <row r="44" spans="1:35" hidden="1" outlineLevel="1" x14ac:dyDescent="0.25">
      <c r="A44" s="396" t="s">
        <v>665</v>
      </c>
      <c r="B44" s="615" t="str">
        <f>'6.5'!B44</f>
        <v>Catégorie 37</v>
      </c>
      <c r="C44" s="586"/>
      <c r="D44" s="586"/>
      <c r="E44" s="586"/>
      <c r="F44" s="586"/>
      <c r="G44" s="586">
        <f t="shared" si="2"/>
        <v>0</v>
      </c>
      <c r="H44" s="587" t="str">
        <f t="shared" si="3"/>
        <v>-</v>
      </c>
      <c r="T44" s="58" t="s">
        <v>499</v>
      </c>
      <c r="U44" s="213"/>
      <c r="V44" s="214"/>
      <c r="W44" s="213"/>
      <c r="X44" s="214"/>
      <c r="Y44" s="213"/>
      <c r="Z44" s="226"/>
      <c r="AC44" s="212" t="s">
        <v>568</v>
      </c>
      <c r="AD44" s="213"/>
      <c r="AE44" s="214"/>
      <c r="AF44" s="213"/>
      <c r="AG44" s="214"/>
      <c r="AH44" s="213"/>
      <c r="AI44" s="226"/>
    </row>
    <row r="45" spans="1:35" hidden="1" outlineLevel="1" x14ac:dyDescent="0.25">
      <c r="A45" s="396" t="s">
        <v>666</v>
      </c>
      <c r="B45" s="615" t="str">
        <f>'6.5'!B45</f>
        <v>Catégorie 38</v>
      </c>
      <c r="C45" s="586"/>
      <c r="D45" s="586"/>
      <c r="E45" s="586"/>
      <c r="F45" s="586"/>
      <c r="G45" s="586">
        <f t="shared" si="2"/>
        <v>0</v>
      </c>
      <c r="H45" s="587" t="str">
        <f t="shared" si="3"/>
        <v>-</v>
      </c>
      <c r="T45" s="58" t="s">
        <v>500</v>
      </c>
      <c r="U45" s="213"/>
      <c r="V45" s="214"/>
      <c r="W45" s="213"/>
      <c r="X45" s="214"/>
      <c r="Y45" s="213"/>
      <c r="Z45" s="226"/>
      <c r="AC45" s="212" t="s">
        <v>569</v>
      </c>
      <c r="AD45" s="213"/>
      <c r="AE45" s="214"/>
      <c r="AF45" s="213"/>
      <c r="AG45" s="214"/>
      <c r="AH45" s="213"/>
      <c r="AI45" s="226"/>
    </row>
    <row r="46" spans="1:35" hidden="1" outlineLevel="1" x14ac:dyDescent="0.25">
      <c r="A46" s="396" t="s">
        <v>667</v>
      </c>
      <c r="B46" s="615" t="str">
        <f>'6.5'!B46</f>
        <v>Catégorie 39</v>
      </c>
      <c r="C46" s="586"/>
      <c r="D46" s="586"/>
      <c r="E46" s="586"/>
      <c r="F46" s="586"/>
      <c r="G46" s="586">
        <f t="shared" si="2"/>
        <v>0</v>
      </c>
      <c r="H46" s="587" t="str">
        <f t="shared" si="3"/>
        <v>-</v>
      </c>
      <c r="T46" s="58" t="s">
        <v>501</v>
      </c>
      <c r="U46" s="213"/>
      <c r="V46" s="214"/>
      <c r="W46" s="213"/>
      <c r="X46" s="214"/>
      <c r="Y46" s="213"/>
      <c r="Z46" s="226"/>
      <c r="AC46" s="212" t="s">
        <v>570</v>
      </c>
      <c r="AD46" s="213"/>
      <c r="AE46" s="214"/>
      <c r="AF46" s="213"/>
      <c r="AG46" s="214"/>
      <c r="AH46" s="213"/>
      <c r="AI46" s="226"/>
    </row>
    <row r="47" spans="1:35" hidden="1" outlineLevel="1" x14ac:dyDescent="0.25">
      <c r="A47" s="396" t="s">
        <v>668</v>
      </c>
      <c r="B47" s="615" t="str">
        <f>'6.5'!B47</f>
        <v>Catégorie 40</v>
      </c>
      <c r="C47" s="586"/>
      <c r="D47" s="586"/>
      <c r="E47" s="586"/>
      <c r="F47" s="586"/>
      <c r="G47" s="586">
        <f t="shared" si="2"/>
        <v>0</v>
      </c>
      <c r="H47" s="587" t="str">
        <f t="shared" si="3"/>
        <v>-</v>
      </c>
      <c r="T47" s="58" t="s">
        <v>502</v>
      </c>
      <c r="U47" s="213"/>
      <c r="V47" s="214"/>
      <c r="W47" s="213"/>
      <c r="X47" s="214"/>
      <c r="Y47" s="213"/>
      <c r="Z47" s="226"/>
      <c r="AC47" s="212" t="s">
        <v>571</v>
      </c>
      <c r="AD47" s="213"/>
      <c r="AE47" s="214"/>
      <c r="AF47" s="213"/>
      <c r="AG47" s="214"/>
      <c r="AH47" s="213"/>
      <c r="AI47" s="226"/>
    </row>
    <row r="48" spans="1:35" hidden="1" outlineLevel="1" x14ac:dyDescent="0.25">
      <c r="A48" s="396" t="s">
        <v>669</v>
      </c>
      <c r="B48" s="615" t="str">
        <f>'6.5'!B48</f>
        <v>Catégorie 41</v>
      </c>
      <c r="C48" s="586"/>
      <c r="D48" s="586"/>
      <c r="E48" s="586"/>
      <c r="F48" s="586"/>
      <c r="G48" s="586">
        <f t="shared" si="2"/>
        <v>0</v>
      </c>
      <c r="H48" s="587" t="str">
        <f t="shared" si="3"/>
        <v>-</v>
      </c>
      <c r="T48" s="58" t="s">
        <v>503</v>
      </c>
      <c r="U48" s="213"/>
      <c r="V48" s="214"/>
      <c r="W48" s="213"/>
      <c r="X48" s="214"/>
      <c r="Y48" s="213"/>
      <c r="Z48" s="226"/>
      <c r="AC48" s="212" t="s">
        <v>572</v>
      </c>
      <c r="AD48" s="213"/>
      <c r="AE48" s="214"/>
      <c r="AF48" s="213"/>
      <c r="AG48" s="214"/>
      <c r="AH48" s="213"/>
      <c r="AI48" s="226"/>
    </row>
    <row r="49" spans="1:35" hidden="1" outlineLevel="1" x14ac:dyDescent="0.25">
      <c r="A49" s="396" t="s">
        <v>670</v>
      </c>
      <c r="B49" s="615" t="str">
        <f>'6.5'!B49</f>
        <v>Catégorie 42</v>
      </c>
      <c r="C49" s="586"/>
      <c r="D49" s="586"/>
      <c r="E49" s="586"/>
      <c r="F49" s="586"/>
      <c r="G49" s="586">
        <f t="shared" si="2"/>
        <v>0</v>
      </c>
      <c r="H49" s="587" t="str">
        <f t="shared" si="3"/>
        <v>-</v>
      </c>
      <c r="T49" s="58" t="s">
        <v>504</v>
      </c>
      <c r="U49" s="213"/>
      <c r="V49" s="214"/>
      <c r="W49" s="213"/>
      <c r="X49" s="214"/>
      <c r="Y49" s="213"/>
      <c r="Z49" s="226"/>
      <c r="AC49" s="212" t="s">
        <v>573</v>
      </c>
      <c r="AD49" s="213"/>
      <c r="AE49" s="214"/>
      <c r="AF49" s="213"/>
      <c r="AG49" s="214"/>
      <c r="AH49" s="213"/>
      <c r="AI49" s="226"/>
    </row>
    <row r="50" spans="1:35" hidden="1" outlineLevel="1" x14ac:dyDescent="0.25">
      <c r="A50" s="396" t="s">
        <v>671</v>
      </c>
      <c r="B50" s="615" t="str">
        <f>'6.5'!B50</f>
        <v>Catégorie 43</v>
      </c>
      <c r="C50" s="586"/>
      <c r="D50" s="586"/>
      <c r="E50" s="586"/>
      <c r="F50" s="586"/>
      <c r="G50" s="586">
        <f t="shared" si="2"/>
        <v>0</v>
      </c>
      <c r="H50" s="587" t="str">
        <f t="shared" si="3"/>
        <v>-</v>
      </c>
      <c r="T50" s="58" t="s">
        <v>505</v>
      </c>
      <c r="U50" s="213"/>
      <c r="V50" s="214"/>
      <c r="W50" s="213"/>
      <c r="X50" s="214"/>
      <c r="Y50" s="213"/>
      <c r="Z50" s="226"/>
      <c r="AC50" s="212" t="s">
        <v>574</v>
      </c>
      <c r="AD50" s="213"/>
      <c r="AE50" s="214"/>
      <c r="AF50" s="213"/>
      <c r="AG50" s="214"/>
      <c r="AH50" s="213"/>
      <c r="AI50" s="226"/>
    </row>
    <row r="51" spans="1:35" hidden="1" outlineLevel="1" x14ac:dyDescent="0.25">
      <c r="A51" s="396" t="s">
        <v>672</v>
      </c>
      <c r="B51" s="615" t="str">
        <f>'6.5'!B51</f>
        <v>Catégorie 44</v>
      </c>
      <c r="C51" s="586"/>
      <c r="D51" s="586"/>
      <c r="E51" s="586"/>
      <c r="F51" s="586"/>
      <c r="G51" s="586">
        <f t="shared" si="2"/>
        <v>0</v>
      </c>
      <c r="H51" s="587" t="str">
        <f t="shared" si="3"/>
        <v>-</v>
      </c>
      <c r="T51" s="58" t="s">
        <v>506</v>
      </c>
      <c r="U51" s="213"/>
      <c r="V51" s="214"/>
      <c r="W51" s="213"/>
      <c r="X51" s="214"/>
      <c r="Y51" s="213"/>
      <c r="Z51" s="226"/>
      <c r="AC51" s="212" t="s">
        <v>575</v>
      </c>
      <c r="AD51" s="213"/>
      <c r="AE51" s="214"/>
      <c r="AF51" s="213"/>
      <c r="AG51" s="214"/>
      <c r="AH51" s="213"/>
      <c r="AI51" s="226"/>
    </row>
    <row r="52" spans="1:35" hidden="1" outlineLevel="1" x14ac:dyDescent="0.25">
      <c r="A52" s="396" t="s">
        <v>673</v>
      </c>
      <c r="B52" s="615" t="str">
        <f>'6.5'!B52</f>
        <v>Catégorie 45</v>
      </c>
      <c r="C52" s="586"/>
      <c r="D52" s="586"/>
      <c r="E52" s="586"/>
      <c r="F52" s="586"/>
      <c r="G52" s="586">
        <f t="shared" si="2"/>
        <v>0</v>
      </c>
      <c r="H52" s="587" t="str">
        <f t="shared" si="3"/>
        <v>-</v>
      </c>
      <c r="T52" s="58" t="s">
        <v>507</v>
      </c>
      <c r="U52" s="213"/>
      <c r="V52" s="214"/>
      <c r="W52" s="213"/>
      <c r="X52" s="214"/>
      <c r="Y52" s="213"/>
      <c r="Z52" s="226"/>
      <c r="AC52" s="212" t="s">
        <v>576</v>
      </c>
      <c r="AD52" s="213"/>
      <c r="AE52" s="214"/>
      <c r="AF52" s="213"/>
      <c r="AG52" s="214"/>
      <c r="AH52" s="213"/>
      <c r="AI52" s="226"/>
    </row>
    <row r="53" spans="1:35" hidden="1" outlineLevel="1" x14ac:dyDescent="0.25">
      <c r="A53" s="396" t="s">
        <v>674</v>
      </c>
      <c r="B53" s="615" t="str">
        <f>'6.5'!B53</f>
        <v>Catégorie 46</v>
      </c>
      <c r="C53" s="586"/>
      <c r="D53" s="586"/>
      <c r="E53" s="586"/>
      <c r="F53" s="586"/>
      <c r="G53" s="586">
        <f t="shared" si="2"/>
        <v>0</v>
      </c>
      <c r="H53" s="587" t="str">
        <f t="shared" si="3"/>
        <v>-</v>
      </c>
      <c r="T53" s="58" t="s">
        <v>508</v>
      </c>
      <c r="U53" s="213"/>
      <c r="V53" s="214"/>
      <c r="W53" s="213"/>
      <c r="X53" s="214"/>
      <c r="Y53" s="213"/>
      <c r="Z53" s="226"/>
      <c r="AC53" s="212" t="s">
        <v>577</v>
      </c>
      <c r="AD53" s="213"/>
      <c r="AE53" s="214"/>
      <c r="AF53" s="213"/>
      <c r="AG53" s="214"/>
      <c r="AH53" s="213"/>
      <c r="AI53" s="226"/>
    </row>
    <row r="54" spans="1:35" hidden="1" outlineLevel="1" x14ac:dyDescent="0.25">
      <c r="A54" s="396" t="s">
        <v>675</v>
      </c>
      <c r="B54" s="615" t="str">
        <f>'6.5'!B54</f>
        <v>Catégorie 47</v>
      </c>
      <c r="C54" s="586"/>
      <c r="D54" s="586"/>
      <c r="E54" s="586"/>
      <c r="F54" s="586"/>
      <c r="G54" s="586">
        <f t="shared" si="2"/>
        <v>0</v>
      </c>
      <c r="H54" s="587" t="str">
        <f t="shared" si="3"/>
        <v>-</v>
      </c>
      <c r="T54" s="58" t="s">
        <v>509</v>
      </c>
      <c r="U54" s="213"/>
      <c r="V54" s="214"/>
      <c r="W54" s="213"/>
      <c r="X54" s="214"/>
      <c r="Y54" s="213"/>
      <c r="Z54" s="226"/>
      <c r="AC54" s="212" t="s">
        <v>578</v>
      </c>
      <c r="AD54" s="213"/>
      <c r="AE54" s="214"/>
      <c r="AF54" s="213"/>
      <c r="AG54" s="214"/>
      <c r="AH54" s="213"/>
      <c r="AI54" s="226"/>
    </row>
    <row r="55" spans="1:35" hidden="1" outlineLevel="1" x14ac:dyDescent="0.25">
      <c r="A55" s="396" t="s">
        <v>676</v>
      </c>
      <c r="B55" s="615" t="str">
        <f>'6.5'!B55</f>
        <v>Catégorie 48</v>
      </c>
      <c r="C55" s="586"/>
      <c r="D55" s="586"/>
      <c r="E55" s="586"/>
      <c r="F55" s="586"/>
      <c r="G55" s="586">
        <f t="shared" si="2"/>
        <v>0</v>
      </c>
      <c r="H55" s="587" t="str">
        <f t="shared" si="3"/>
        <v>-</v>
      </c>
      <c r="T55" s="58" t="s">
        <v>510</v>
      </c>
      <c r="U55" s="213"/>
      <c r="V55" s="214"/>
      <c r="W55" s="213"/>
      <c r="X55" s="214"/>
      <c r="Y55" s="213"/>
      <c r="Z55" s="226"/>
      <c r="AC55" s="212" t="s">
        <v>579</v>
      </c>
      <c r="AD55" s="213"/>
      <c r="AE55" s="214"/>
      <c r="AF55" s="213"/>
      <c r="AG55" s="214"/>
      <c r="AH55" s="213"/>
      <c r="AI55" s="226"/>
    </row>
    <row r="56" spans="1:35" hidden="1" outlineLevel="1" x14ac:dyDescent="0.25">
      <c r="A56" s="396" t="s">
        <v>677</v>
      </c>
      <c r="B56" s="615" t="str">
        <f>'6.5'!B56</f>
        <v>Catégorie 49</v>
      </c>
      <c r="C56" s="586"/>
      <c r="D56" s="586"/>
      <c r="E56" s="586"/>
      <c r="F56" s="586"/>
      <c r="G56" s="586">
        <f t="shared" si="2"/>
        <v>0</v>
      </c>
      <c r="H56" s="587" t="str">
        <f t="shared" si="3"/>
        <v>-</v>
      </c>
      <c r="T56" s="58" t="s">
        <v>511</v>
      </c>
      <c r="U56" s="213"/>
      <c r="V56" s="214"/>
      <c r="W56" s="213"/>
      <c r="X56" s="214"/>
      <c r="Y56" s="213"/>
      <c r="Z56" s="226"/>
      <c r="AC56" s="212" t="s">
        <v>580</v>
      </c>
      <c r="AD56" s="213"/>
      <c r="AE56" s="214"/>
      <c r="AF56" s="213"/>
      <c r="AG56" s="214"/>
      <c r="AH56" s="213"/>
      <c r="AI56" s="226"/>
    </row>
    <row r="57" spans="1:35" hidden="1" outlineLevel="1" x14ac:dyDescent="0.25">
      <c r="A57" s="396" t="s">
        <v>678</v>
      </c>
      <c r="B57" s="615" t="str">
        <f>'6.5'!B57</f>
        <v>Catégorie 50</v>
      </c>
      <c r="C57" s="586"/>
      <c r="D57" s="586"/>
      <c r="E57" s="586"/>
      <c r="F57" s="586"/>
      <c r="G57" s="586">
        <f t="shared" si="2"/>
        <v>0</v>
      </c>
      <c r="H57" s="587" t="str">
        <f t="shared" si="3"/>
        <v>-</v>
      </c>
      <c r="T57" s="58" t="s">
        <v>512</v>
      </c>
      <c r="U57" s="213"/>
      <c r="V57" s="214"/>
      <c r="W57" s="213"/>
      <c r="X57" s="214"/>
      <c r="Y57" s="213"/>
      <c r="Z57" s="226"/>
      <c r="AC57" s="212" t="s">
        <v>581</v>
      </c>
      <c r="AD57" s="213"/>
      <c r="AE57" s="214"/>
      <c r="AF57" s="213"/>
      <c r="AG57" s="214"/>
      <c r="AH57" s="213"/>
      <c r="AI57" s="226"/>
    </row>
    <row r="58" spans="1:35" hidden="1" outlineLevel="1" x14ac:dyDescent="0.25">
      <c r="A58" s="396" t="s">
        <v>679</v>
      </c>
      <c r="B58" s="615" t="str">
        <f>'6.5'!B58</f>
        <v>Catégorie 51</v>
      </c>
      <c r="C58" s="586"/>
      <c r="D58" s="586"/>
      <c r="E58" s="586"/>
      <c r="F58" s="586"/>
      <c r="G58" s="586">
        <f t="shared" si="2"/>
        <v>0</v>
      </c>
      <c r="H58" s="587" t="str">
        <f t="shared" si="3"/>
        <v>-</v>
      </c>
      <c r="T58" s="58" t="s">
        <v>513</v>
      </c>
      <c r="U58" s="213"/>
      <c r="V58" s="214"/>
      <c r="W58" s="213"/>
      <c r="X58" s="214"/>
      <c r="Y58" s="213"/>
      <c r="Z58" s="226"/>
      <c r="AC58" s="212" t="s">
        <v>582</v>
      </c>
      <c r="AD58" s="213"/>
      <c r="AE58" s="214"/>
      <c r="AF58" s="213"/>
      <c r="AG58" s="214"/>
      <c r="AH58" s="213"/>
      <c r="AI58" s="226"/>
    </row>
    <row r="59" spans="1:35" hidden="1" outlineLevel="1" x14ac:dyDescent="0.25">
      <c r="A59" s="396" t="s">
        <v>680</v>
      </c>
      <c r="B59" s="615" t="str">
        <f>'6.5'!B59</f>
        <v>Catégorie 52</v>
      </c>
      <c r="C59" s="586"/>
      <c r="D59" s="586"/>
      <c r="E59" s="586"/>
      <c r="F59" s="586"/>
      <c r="G59" s="586">
        <f t="shared" si="2"/>
        <v>0</v>
      </c>
      <c r="H59" s="587" t="str">
        <f t="shared" si="3"/>
        <v>-</v>
      </c>
      <c r="T59" s="58" t="s">
        <v>514</v>
      </c>
      <c r="U59" s="213"/>
      <c r="V59" s="214"/>
      <c r="W59" s="213"/>
      <c r="X59" s="214"/>
      <c r="Y59" s="213"/>
      <c r="Z59" s="226"/>
      <c r="AC59" s="212" t="s">
        <v>583</v>
      </c>
      <c r="AD59" s="213"/>
      <c r="AE59" s="214"/>
      <c r="AF59" s="213"/>
      <c r="AG59" s="214"/>
      <c r="AH59" s="213"/>
      <c r="AI59" s="226"/>
    </row>
    <row r="60" spans="1:35" hidden="1" outlineLevel="1" x14ac:dyDescent="0.25">
      <c r="A60" s="396" t="s">
        <v>681</v>
      </c>
      <c r="B60" s="615" t="str">
        <f>'6.5'!B60</f>
        <v>Catégorie 53</v>
      </c>
      <c r="C60" s="586"/>
      <c r="D60" s="586"/>
      <c r="E60" s="586"/>
      <c r="F60" s="586"/>
      <c r="G60" s="586">
        <f t="shared" si="2"/>
        <v>0</v>
      </c>
      <c r="H60" s="587" t="str">
        <f t="shared" si="3"/>
        <v>-</v>
      </c>
      <c r="T60" s="58" t="s">
        <v>515</v>
      </c>
      <c r="U60" s="213"/>
      <c r="V60" s="214"/>
      <c r="W60" s="213"/>
      <c r="X60" s="214"/>
      <c r="Y60" s="213"/>
      <c r="Z60" s="226"/>
      <c r="AC60" s="212" t="s">
        <v>584</v>
      </c>
      <c r="AD60" s="213"/>
      <c r="AE60" s="214"/>
      <c r="AF60" s="213"/>
      <c r="AG60" s="214"/>
      <c r="AH60" s="213"/>
      <c r="AI60" s="226"/>
    </row>
    <row r="61" spans="1:35" hidden="1" outlineLevel="1" x14ac:dyDescent="0.25">
      <c r="A61" s="396" t="s">
        <v>682</v>
      </c>
      <c r="B61" s="615" t="str">
        <f>'6.5'!B61</f>
        <v>Catégorie 54</v>
      </c>
      <c r="C61" s="586"/>
      <c r="D61" s="586"/>
      <c r="E61" s="586"/>
      <c r="F61" s="586"/>
      <c r="G61" s="586">
        <f t="shared" si="2"/>
        <v>0</v>
      </c>
      <c r="H61" s="587" t="str">
        <f t="shared" si="3"/>
        <v>-</v>
      </c>
      <c r="T61" s="58" t="s">
        <v>516</v>
      </c>
      <c r="U61" s="213"/>
      <c r="V61" s="214"/>
      <c r="W61" s="213"/>
      <c r="X61" s="214"/>
      <c r="Y61" s="213"/>
      <c r="Z61" s="226"/>
      <c r="AC61" s="212" t="s">
        <v>585</v>
      </c>
      <c r="AD61" s="213"/>
      <c r="AE61" s="214"/>
      <c r="AF61" s="213"/>
      <c r="AG61" s="214"/>
      <c r="AH61" s="213"/>
      <c r="AI61" s="226"/>
    </row>
    <row r="62" spans="1:35" hidden="1" outlineLevel="1" x14ac:dyDescent="0.25">
      <c r="A62" s="396" t="s">
        <v>683</v>
      </c>
      <c r="B62" s="615" t="str">
        <f>'6.5'!B62</f>
        <v>Catégorie 55</v>
      </c>
      <c r="C62" s="586"/>
      <c r="D62" s="586"/>
      <c r="E62" s="586"/>
      <c r="F62" s="586"/>
      <c r="G62" s="586">
        <f t="shared" si="2"/>
        <v>0</v>
      </c>
      <c r="H62" s="587" t="str">
        <f t="shared" si="3"/>
        <v>-</v>
      </c>
      <c r="T62" s="58" t="s">
        <v>517</v>
      </c>
      <c r="U62" s="213"/>
      <c r="V62" s="214"/>
      <c r="W62" s="213"/>
      <c r="X62" s="214"/>
      <c r="Y62" s="213"/>
      <c r="Z62" s="226"/>
      <c r="AC62" s="212" t="s">
        <v>586</v>
      </c>
      <c r="AD62" s="213"/>
      <c r="AE62" s="214"/>
      <c r="AF62" s="213"/>
      <c r="AG62" s="214"/>
      <c r="AH62" s="213"/>
      <c r="AI62" s="226"/>
    </row>
    <row r="63" spans="1:35" hidden="1" outlineLevel="1" x14ac:dyDescent="0.25">
      <c r="A63" s="396" t="s">
        <v>684</v>
      </c>
      <c r="B63" s="615" t="str">
        <f>'6.5'!B63</f>
        <v>Catégorie 56</v>
      </c>
      <c r="C63" s="586"/>
      <c r="D63" s="586"/>
      <c r="E63" s="586"/>
      <c r="F63" s="586"/>
      <c r="G63" s="586">
        <f t="shared" si="2"/>
        <v>0</v>
      </c>
      <c r="H63" s="587" t="str">
        <f t="shared" si="3"/>
        <v>-</v>
      </c>
      <c r="T63" s="58" t="s">
        <v>518</v>
      </c>
      <c r="U63" s="213"/>
      <c r="V63" s="214"/>
      <c r="W63" s="213"/>
      <c r="X63" s="214"/>
      <c r="Y63" s="213"/>
      <c r="Z63" s="226"/>
      <c r="AC63" s="212" t="s">
        <v>587</v>
      </c>
      <c r="AD63" s="213"/>
      <c r="AE63" s="214"/>
      <c r="AF63" s="213"/>
      <c r="AG63" s="214"/>
      <c r="AH63" s="213"/>
      <c r="AI63" s="226"/>
    </row>
    <row r="64" spans="1:35" hidden="1" outlineLevel="1" x14ac:dyDescent="0.25">
      <c r="A64" s="396" t="s">
        <v>685</v>
      </c>
      <c r="B64" s="615" t="str">
        <f>'6.5'!B64</f>
        <v>Catégorie 57</v>
      </c>
      <c r="C64" s="586"/>
      <c r="D64" s="586"/>
      <c r="E64" s="586"/>
      <c r="F64" s="586"/>
      <c r="G64" s="586">
        <f t="shared" si="2"/>
        <v>0</v>
      </c>
      <c r="H64" s="587" t="str">
        <f t="shared" si="3"/>
        <v>-</v>
      </c>
      <c r="T64" s="58" t="s">
        <v>519</v>
      </c>
      <c r="U64" s="213"/>
      <c r="V64" s="214"/>
      <c r="W64" s="213"/>
      <c r="X64" s="214"/>
      <c r="Y64" s="213"/>
      <c r="Z64" s="226"/>
      <c r="AC64" s="212" t="s">
        <v>588</v>
      </c>
      <c r="AD64" s="213"/>
      <c r="AE64" s="214"/>
      <c r="AF64" s="213"/>
      <c r="AG64" s="214"/>
      <c r="AH64" s="213"/>
      <c r="AI64" s="226"/>
    </row>
    <row r="65" spans="1:35" hidden="1" outlineLevel="1" x14ac:dyDescent="0.25">
      <c r="A65" s="396" t="s">
        <v>686</v>
      </c>
      <c r="B65" s="615" t="str">
        <f>'6.5'!B65</f>
        <v>Catégorie 58</v>
      </c>
      <c r="C65" s="586"/>
      <c r="D65" s="586"/>
      <c r="E65" s="586"/>
      <c r="F65" s="586"/>
      <c r="G65" s="586">
        <f t="shared" si="2"/>
        <v>0</v>
      </c>
      <c r="H65" s="587" t="str">
        <f t="shared" si="3"/>
        <v>-</v>
      </c>
      <c r="T65" s="58" t="s">
        <v>520</v>
      </c>
      <c r="U65" s="213"/>
      <c r="V65" s="214"/>
      <c r="W65" s="213"/>
      <c r="X65" s="214"/>
      <c r="Y65" s="213"/>
      <c r="Z65" s="226"/>
      <c r="AC65" s="212" t="s">
        <v>589</v>
      </c>
      <c r="AD65" s="213"/>
      <c r="AE65" s="214"/>
      <c r="AF65" s="213"/>
      <c r="AG65" s="214"/>
      <c r="AH65" s="213"/>
      <c r="AI65" s="226"/>
    </row>
    <row r="66" spans="1:35" hidden="1" outlineLevel="1" x14ac:dyDescent="0.25">
      <c r="A66" s="396" t="s">
        <v>687</v>
      </c>
      <c r="B66" s="615" t="str">
        <f>'6.5'!B66</f>
        <v>Catégorie 59</v>
      </c>
      <c r="C66" s="586"/>
      <c r="D66" s="586"/>
      <c r="E66" s="586"/>
      <c r="F66" s="586"/>
      <c r="G66" s="586">
        <f t="shared" si="2"/>
        <v>0</v>
      </c>
      <c r="H66" s="587" t="str">
        <f t="shared" si="3"/>
        <v>-</v>
      </c>
      <c r="T66" s="58" t="s">
        <v>521</v>
      </c>
      <c r="U66" s="213"/>
      <c r="V66" s="214"/>
      <c r="W66" s="213"/>
      <c r="X66" s="214"/>
      <c r="Y66" s="213"/>
      <c r="Z66" s="226"/>
      <c r="AC66" s="212" t="s">
        <v>590</v>
      </c>
      <c r="AD66" s="213"/>
      <c r="AE66" s="214"/>
      <c r="AF66" s="213"/>
      <c r="AG66" s="214"/>
      <c r="AH66" s="213"/>
      <c r="AI66" s="226"/>
    </row>
    <row r="67" spans="1:35" hidden="1" outlineLevel="1" x14ac:dyDescent="0.25">
      <c r="A67" s="396" t="s">
        <v>688</v>
      </c>
      <c r="B67" s="615" t="str">
        <f>'6.5'!B67</f>
        <v>Catégorie 60</v>
      </c>
      <c r="C67" s="586"/>
      <c r="D67" s="586"/>
      <c r="E67" s="586"/>
      <c r="F67" s="586"/>
      <c r="G67" s="586">
        <f t="shared" si="2"/>
        <v>0</v>
      </c>
      <c r="H67" s="587" t="str">
        <f t="shared" si="3"/>
        <v>-</v>
      </c>
      <c r="T67" s="58" t="s">
        <v>522</v>
      </c>
      <c r="U67" s="213"/>
      <c r="V67" s="214"/>
      <c r="W67" s="213"/>
      <c r="X67" s="214"/>
      <c r="Y67" s="213"/>
      <c r="Z67" s="226"/>
      <c r="AC67" s="212" t="s">
        <v>591</v>
      </c>
      <c r="AD67" s="213"/>
      <c r="AE67" s="214"/>
      <c r="AF67" s="213"/>
      <c r="AG67" s="214"/>
      <c r="AH67" s="213"/>
      <c r="AI67" s="226"/>
    </row>
    <row r="68" spans="1:35" hidden="1" outlineLevel="1" x14ac:dyDescent="0.25">
      <c r="A68" s="396" t="s">
        <v>689</v>
      </c>
      <c r="B68" s="615" t="str">
        <f>'6.5'!B68</f>
        <v>Catégorie 61</v>
      </c>
      <c r="C68" s="586"/>
      <c r="D68" s="586"/>
      <c r="E68" s="586"/>
      <c r="F68" s="586"/>
      <c r="G68" s="586">
        <f t="shared" si="2"/>
        <v>0</v>
      </c>
      <c r="H68" s="587" t="str">
        <f t="shared" si="3"/>
        <v>-</v>
      </c>
      <c r="T68" s="58" t="s">
        <v>523</v>
      </c>
      <c r="U68" s="213"/>
      <c r="V68" s="214"/>
      <c r="W68" s="213"/>
      <c r="X68" s="214"/>
      <c r="Y68" s="213"/>
      <c r="Z68" s="226"/>
      <c r="AC68" s="212" t="s">
        <v>592</v>
      </c>
      <c r="AD68" s="213"/>
      <c r="AE68" s="214"/>
      <c r="AF68" s="213"/>
      <c r="AG68" s="214"/>
      <c r="AH68" s="213"/>
      <c r="AI68" s="226"/>
    </row>
    <row r="69" spans="1:35" hidden="1" outlineLevel="1" x14ac:dyDescent="0.25">
      <c r="A69" s="396" t="s">
        <v>690</v>
      </c>
      <c r="B69" s="615" t="str">
        <f>'6.5'!B69</f>
        <v>Catégorie 62</v>
      </c>
      <c r="C69" s="586"/>
      <c r="D69" s="586"/>
      <c r="E69" s="586"/>
      <c r="F69" s="586"/>
      <c r="G69" s="586">
        <f t="shared" si="2"/>
        <v>0</v>
      </c>
      <c r="H69" s="587" t="str">
        <f t="shared" si="3"/>
        <v>-</v>
      </c>
      <c r="T69" s="58" t="s">
        <v>524</v>
      </c>
      <c r="U69" s="213"/>
      <c r="V69" s="214"/>
      <c r="W69" s="213"/>
      <c r="X69" s="214"/>
      <c r="Y69" s="213"/>
      <c r="Z69" s="226"/>
      <c r="AC69" s="212" t="s">
        <v>593</v>
      </c>
      <c r="AD69" s="213"/>
      <c r="AE69" s="214"/>
      <c r="AF69" s="213"/>
      <c r="AG69" s="214"/>
      <c r="AH69" s="213"/>
      <c r="AI69" s="226"/>
    </row>
    <row r="70" spans="1:35" hidden="1" outlineLevel="1" x14ac:dyDescent="0.25">
      <c r="A70" s="396" t="s">
        <v>691</v>
      </c>
      <c r="B70" s="615" t="str">
        <f>'6.5'!B70</f>
        <v>Catégorie 63</v>
      </c>
      <c r="C70" s="586"/>
      <c r="D70" s="586"/>
      <c r="E70" s="586"/>
      <c r="F70" s="586"/>
      <c r="G70" s="586">
        <f t="shared" si="2"/>
        <v>0</v>
      </c>
      <c r="H70" s="587" t="str">
        <f t="shared" si="3"/>
        <v>-</v>
      </c>
      <c r="T70" s="58" t="s">
        <v>525</v>
      </c>
      <c r="U70" s="213"/>
      <c r="V70" s="214"/>
      <c r="W70" s="213"/>
      <c r="X70" s="214"/>
      <c r="Y70" s="213"/>
      <c r="Z70" s="226"/>
      <c r="AC70" s="212" t="s">
        <v>594</v>
      </c>
      <c r="AD70" s="213"/>
      <c r="AE70" s="214"/>
      <c r="AF70" s="213"/>
      <c r="AG70" s="214"/>
      <c r="AH70" s="213"/>
      <c r="AI70" s="226"/>
    </row>
    <row r="71" spans="1:35" hidden="1" outlineLevel="1" x14ac:dyDescent="0.25">
      <c r="A71" s="396" t="s">
        <v>692</v>
      </c>
      <c r="B71" s="615" t="str">
        <f>'6.5'!B71</f>
        <v>Catégorie 64</v>
      </c>
      <c r="C71" s="586"/>
      <c r="D71" s="586"/>
      <c r="E71" s="586"/>
      <c r="F71" s="586"/>
      <c r="G71" s="586">
        <f t="shared" si="2"/>
        <v>0</v>
      </c>
      <c r="H71" s="587" t="str">
        <f t="shared" si="3"/>
        <v>-</v>
      </c>
      <c r="T71" s="58" t="s">
        <v>526</v>
      </c>
      <c r="U71" s="213"/>
      <c r="V71" s="214"/>
      <c r="W71" s="213"/>
      <c r="X71" s="214"/>
      <c r="Y71" s="213"/>
      <c r="Z71" s="226"/>
      <c r="AC71" s="212" t="s">
        <v>595</v>
      </c>
      <c r="AD71" s="213"/>
      <c r="AE71" s="214"/>
      <c r="AF71" s="213"/>
      <c r="AG71" s="214"/>
      <c r="AH71" s="213"/>
      <c r="AI71" s="226"/>
    </row>
    <row r="72" spans="1:35" hidden="1" outlineLevel="1" x14ac:dyDescent="0.25">
      <c r="A72" s="396" t="s">
        <v>693</v>
      </c>
      <c r="B72" s="615" t="str">
        <f>'6.5'!B72</f>
        <v>Catégorie 65</v>
      </c>
      <c r="C72" s="586"/>
      <c r="D72" s="586"/>
      <c r="E72" s="586"/>
      <c r="F72" s="586"/>
      <c r="G72" s="586">
        <f t="shared" si="2"/>
        <v>0</v>
      </c>
      <c r="H72" s="587" t="str">
        <f t="shared" si="3"/>
        <v>-</v>
      </c>
      <c r="T72" s="58" t="s">
        <v>527</v>
      </c>
      <c r="U72" s="213"/>
      <c r="V72" s="214"/>
      <c r="W72" s="213"/>
      <c r="X72" s="214"/>
      <c r="Y72" s="213"/>
      <c r="Z72" s="226"/>
      <c r="AC72" s="212" t="s">
        <v>596</v>
      </c>
      <c r="AD72" s="213"/>
      <c r="AE72" s="214"/>
      <c r="AF72" s="213"/>
      <c r="AG72" s="214"/>
      <c r="AH72" s="213"/>
      <c r="AI72" s="226"/>
    </row>
    <row r="73" spans="1:35" hidden="1" outlineLevel="1" x14ac:dyDescent="0.25">
      <c r="A73" s="396" t="s">
        <v>694</v>
      </c>
      <c r="B73" s="615" t="str">
        <f>'6.5'!B73</f>
        <v>Catégorie 66</v>
      </c>
      <c r="C73" s="586"/>
      <c r="D73" s="586"/>
      <c r="E73" s="586"/>
      <c r="F73" s="586"/>
      <c r="G73" s="586">
        <f t="shared" si="2"/>
        <v>0</v>
      </c>
      <c r="H73" s="587" t="str">
        <f t="shared" si="3"/>
        <v>-</v>
      </c>
      <c r="T73" s="58" t="s">
        <v>528</v>
      </c>
      <c r="U73" s="213"/>
      <c r="V73" s="214"/>
      <c r="W73" s="213"/>
      <c r="X73" s="214"/>
      <c r="Y73" s="213"/>
      <c r="Z73" s="226"/>
      <c r="AC73" s="212" t="s">
        <v>597</v>
      </c>
      <c r="AD73" s="213"/>
      <c r="AE73" s="214"/>
      <c r="AF73" s="213"/>
      <c r="AG73" s="214"/>
      <c r="AH73" s="213"/>
      <c r="AI73" s="226"/>
    </row>
    <row r="74" spans="1:35" hidden="1" outlineLevel="1" x14ac:dyDescent="0.25">
      <c r="A74" s="396" t="s">
        <v>695</v>
      </c>
      <c r="B74" s="615" t="str">
        <f>'6.5'!B74</f>
        <v>Catégorie 67</v>
      </c>
      <c r="C74" s="586"/>
      <c r="D74" s="586"/>
      <c r="E74" s="586"/>
      <c r="F74" s="586"/>
      <c r="G74" s="586">
        <f t="shared" si="2"/>
        <v>0</v>
      </c>
      <c r="H74" s="587" t="str">
        <f t="shared" si="3"/>
        <v>-</v>
      </c>
      <c r="T74" s="58" t="s">
        <v>529</v>
      </c>
      <c r="U74" s="213"/>
      <c r="V74" s="214"/>
      <c r="W74" s="213"/>
      <c r="X74" s="214"/>
      <c r="Y74" s="213"/>
      <c r="Z74" s="226"/>
      <c r="AC74" s="212" t="s">
        <v>598</v>
      </c>
      <c r="AD74" s="213"/>
      <c r="AE74" s="214"/>
      <c r="AF74" s="213"/>
      <c r="AG74" s="214"/>
      <c r="AH74" s="213"/>
      <c r="AI74" s="226"/>
    </row>
    <row r="75" spans="1:35" hidden="1" outlineLevel="1" x14ac:dyDescent="0.25">
      <c r="A75" s="396" t="s">
        <v>696</v>
      </c>
      <c r="B75" s="615" t="str">
        <f>'6.5'!B75</f>
        <v>Catégorie 68</v>
      </c>
      <c r="C75" s="586"/>
      <c r="D75" s="586"/>
      <c r="E75" s="586"/>
      <c r="F75" s="586"/>
      <c r="G75" s="586">
        <f t="shared" si="2"/>
        <v>0</v>
      </c>
      <c r="H75" s="587" t="str">
        <f t="shared" si="3"/>
        <v>-</v>
      </c>
      <c r="T75" s="58" t="s">
        <v>530</v>
      </c>
      <c r="U75" s="213"/>
      <c r="V75" s="214"/>
      <c r="W75" s="213"/>
      <c r="X75" s="214"/>
      <c r="Y75" s="213"/>
      <c r="Z75" s="226"/>
      <c r="AC75" s="212" t="s">
        <v>599</v>
      </c>
      <c r="AD75" s="213"/>
      <c r="AE75" s="214"/>
      <c r="AF75" s="213"/>
      <c r="AG75" s="214"/>
      <c r="AH75" s="213"/>
      <c r="AI75" s="226"/>
    </row>
    <row r="76" spans="1:35" hidden="1" outlineLevel="1" x14ac:dyDescent="0.25">
      <c r="A76" s="396" t="s">
        <v>697</v>
      </c>
      <c r="B76" s="615" t="str">
        <f>'6.5'!B76</f>
        <v>Catégorie 69</v>
      </c>
      <c r="C76" s="586"/>
      <c r="D76" s="586"/>
      <c r="E76" s="586"/>
      <c r="F76" s="586"/>
      <c r="G76" s="586">
        <f t="shared" si="2"/>
        <v>0</v>
      </c>
      <c r="H76" s="587" t="str">
        <f t="shared" si="3"/>
        <v>-</v>
      </c>
      <c r="T76" s="58" t="s">
        <v>531</v>
      </c>
      <c r="U76" s="213"/>
      <c r="V76" s="214"/>
      <c r="W76" s="213"/>
      <c r="X76" s="214"/>
      <c r="Y76" s="213"/>
      <c r="Z76" s="226"/>
      <c r="AC76" s="212" t="s">
        <v>600</v>
      </c>
      <c r="AD76" s="213"/>
      <c r="AE76" s="214"/>
      <c r="AF76" s="213"/>
      <c r="AG76" s="214"/>
      <c r="AH76" s="213"/>
      <c r="AI76" s="226"/>
    </row>
    <row r="77" spans="1:35" hidden="1" outlineLevel="1" x14ac:dyDescent="0.25">
      <c r="A77" s="396" t="s">
        <v>698</v>
      </c>
      <c r="B77" s="615" t="str">
        <f>'6.5'!B77</f>
        <v>Catégorie 70</v>
      </c>
      <c r="C77" s="586"/>
      <c r="D77" s="586"/>
      <c r="E77" s="586"/>
      <c r="F77" s="586"/>
      <c r="G77" s="586">
        <f t="shared" si="2"/>
        <v>0</v>
      </c>
      <c r="H77" s="587" t="str">
        <f t="shared" si="3"/>
        <v>-</v>
      </c>
      <c r="T77" s="58" t="s">
        <v>532</v>
      </c>
      <c r="U77" s="213"/>
      <c r="V77" s="214"/>
      <c r="W77" s="213"/>
      <c r="X77" s="214"/>
      <c r="Y77" s="213"/>
      <c r="Z77" s="226"/>
      <c r="AC77" s="212" t="s">
        <v>601</v>
      </c>
      <c r="AD77" s="213"/>
      <c r="AE77" s="214"/>
      <c r="AF77" s="213"/>
      <c r="AG77" s="214"/>
      <c r="AH77" s="213"/>
      <c r="AI77" s="226"/>
    </row>
    <row r="78" spans="1:35" hidden="1" outlineLevel="1" x14ac:dyDescent="0.25">
      <c r="A78" s="396" t="s">
        <v>700</v>
      </c>
      <c r="B78" s="615" t="str">
        <f>'6.5'!B78</f>
        <v>Catégorie 71</v>
      </c>
      <c r="C78" s="586"/>
      <c r="D78" s="586"/>
      <c r="E78" s="586"/>
      <c r="F78" s="586"/>
      <c r="G78" s="586">
        <f t="shared" si="2"/>
        <v>0</v>
      </c>
      <c r="H78" s="587" t="str">
        <f t="shared" si="3"/>
        <v>-</v>
      </c>
      <c r="T78" s="58" t="s">
        <v>533</v>
      </c>
      <c r="U78" s="213"/>
      <c r="V78" s="214"/>
      <c r="W78" s="213"/>
      <c r="X78" s="214"/>
      <c r="Y78" s="213"/>
      <c r="Z78" s="226"/>
      <c r="AC78" s="212" t="s">
        <v>602</v>
      </c>
      <c r="AD78" s="213"/>
      <c r="AE78" s="214"/>
      <c r="AF78" s="213"/>
      <c r="AG78" s="214"/>
      <c r="AH78" s="213"/>
      <c r="AI78" s="226"/>
    </row>
    <row r="79" spans="1:35" hidden="1" outlineLevel="1" x14ac:dyDescent="0.25">
      <c r="A79" s="396" t="s">
        <v>701</v>
      </c>
      <c r="B79" s="615" t="str">
        <f>'6.5'!B79</f>
        <v>Catégorie 72</v>
      </c>
      <c r="C79" s="586"/>
      <c r="D79" s="586"/>
      <c r="E79" s="586"/>
      <c r="F79" s="586"/>
      <c r="G79" s="586">
        <f t="shared" si="2"/>
        <v>0</v>
      </c>
      <c r="H79" s="587" t="str">
        <f t="shared" si="3"/>
        <v>-</v>
      </c>
      <c r="T79" s="58" t="s">
        <v>534</v>
      </c>
      <c r="U79" s="213"/>
      <c r="V79" s="214"/>
      <c r="W79" s="213"/>
      <c r="X79" s="214"/>
      <c r="Y79" s="213"/>
      <c r="Z79" s="226"/>
      <c r="AC79" s="212" t="s">
        <v>603</v>
      </c>
      <c r="AD79" s="213"/>
      <c r="AE79" s="214"/>
      <c r="AF79" s="213"/>
      <c r="AG79" s="214"/>
      <c r="AH79" s="213"/>
      <c r="AI79" s="226"/>
    </row>
    <row r="80" spans="1:35" hidden="1" outlineLevel="1" x14ac:dyDescent="0.25">
      <c r="A80" s="396" t="s">
        <v>702</v>
      </c>
      <c r="B80" s="615" t="str">
        <f>'6.5'!B80</f>
        <v>Catégorie 73</v>
      </c>
      <c r="C80" s="586"/>
      <c r="D80" s="586"/>
      <c r="E80" s="586"/>
      <c r="F80" s="586"/>
      <c r="G80" s="586">
        <f t="shared" si="2"/>
        <v>0</v>
      </c>
      <c r="H80" s="587" t="str">
        <f t="shared" si="3"/>
        <v>-</v>
      </c>
      <c r="T80" s="58" t="s">
        <v>535</v>
      </c>
      <c r="U80" s="213"/>
      <c r="V80" s="214"/>
      <c r="W80" s="213"/>
      <c r="X80" s="214"/>
      <c r="Y80" s="213"/>
      <c r="Z80" s="226"/>
      <c r="AC80" s="212" t="s">
        <v>604</v>
      </c>
      <c r="AD80" s="213"/>
      <c r="AE80" s="214"/>
      <c r="AF80" s="213"/>
      <c r="AG80" s="214"/>
      <c r="AH80" s="213"/>
      <c r="AI80" s="226"/>
    </row>
    <row r="81" spans="1:35" hidden="1" outlineLevel="1" x14ac:dyDescent="0.25">
      <c r="A81" s="396" t="s">
        <v>703</v>
      </c>
      <c r="B81" s="615" t="str">
        <f>'6.5'!B81</f>
        <v>Catégorie 74</v>
      </c>
      <c r="C81" s="586"/>
      <c r="D81" s="586"/>
      <c r="E81" s="586"/>
      <c r="F81" s="586"/>
      <c r="G81" s="586">
        <f t="shared" si="2"/>
        <v>0</v>
      </c>
      <c r="H81" s="587" t="str">
        <f t="shared" si="3"/>
        <v>-</v>
      </c>
      <c r="T81" s="58" t="s">
        <v>536</v>
      </c>
      <c r="U81" s="213"/>
      <c r="V81" s="214"/>
      <c r="W81" s="213"/>
      <c r="X81" s="214"/>
      <c r="Y81" s="213"/>
      <c r="Z81" s="226"/>
      <c r="AC81" s="212" t="s">
        <v>605</v>
      </c>
      <c r="AD81" s="213"/>
      <c r="AE81" s="214"/>
      <c r="AF81" s="213"/>
      <c r="AG81" s="214"/>
      <c r="AH81" s="213"/>
      <c r="AI81" s="226"/>
    </row>
    <row r="82" spans="1:35" hidden="1" outlineLevel="1" x14ac:dyDescent="0.25">
      <c r="A82" s="396" t="s">
        <v>704</v>
      </c>
      <c r="B82" s="615" t="str">
        <f>'6.5'!B82</f>
        <v>Catégorie 75</v>
      </c>
      <c r="C82" s="586"/>
      <c r="D82" s="586"/>
      <c r="E82" s="586"/>
      <c r="F82" s="586"/>
      <c r="G82" s="586">
        <f t="shared" ref="G82:G107" si="4">C82-D82+E82-F82</f>
        <v>0</v>
      </c>
      <c r="H82" s="587" t="str">
        <f t="shared" ref="H82:H107" si="5">IF(G82=0,"-",G82/C82)</f>
        <v>-</v>
      </c>
      <c r="T82" s="58" t="s">
        <v>537</v>
      </c>
      <c r="U82" s="213"/>
      <c r="V82" s="214"/>
      <c r="W82" s="213"/>
      <c r="X82" s="214"/>
      <c r="Y82" s="213"/>
      <c r="Z82" s="226"/>
      <c r="AC82" s="212" t="s">
        <v>606</v>
      </c>
      <c r="AD82" s="213"/>
      <c r="AE82" s="214"/>
      <c r="AF82" s="213"/>
      <c r="AG82" s="214"/>
      <c r="AH82" s="213"/>
      <c r="AI82" s="226"/>
    </row>
    <row r="83" spans="1:35" hidden="1" outlineLevel="1" x14ac:dyDescent="0.25">
      <c r="A83" s="396" t="s">
        <v>705</v>
      </c>
      <c r="B83" s="615" t="str">
        <f>'6.5'!B83</f>
        <v>Catégorie 76</v>
      </c>
      <c r="C83" s="586"/>
      <c r="D83" s="586"/>
      <c r="E83" s="586"/>
      <c r="F83" s="586"/>
      <c r="G83" s="586">
        <f t="shared" si="4"/>
        <v>0</v>
      </c>
      <c r="H83" s="587" t="str">
        <f t="shared" si="5"/>
        <v>-</v>
      </c>
      <c r="T83" s="58" t="s">
        <v>538</v>
      </c>
      <c r="U83" s="213"/>
      <c r="V83" s="214"/>
      <c r="W83" s="213"/>
      <c r="X83" s="214"/>
      <c r="Y83" s="213"/>
      <c r="Z83" s="226"/>
      <c r="AC83" s="212" t="s">
        <v>607</v>
      </c>
      <c r="AD83" s="213"/>
      <c r="AE83" s="214"/>
      <c r="AF83" s="213"/>
      <c r="AG83" s="214"/>
      <c r="AH83" s="213"/>
      <c r="AI83" s="226"/>
    </row>
    <row r="84" spans="1:35" hidden="1" outlineLevel="1" x14ac:dyDescent="0.25">
      <c r="A84" s="396" t="s">
        <v>706</v>
      </c>
      <c r="B84" s="615" t="str">
        <f>'6.5'!B84</f>
        <v>Catégorie 77</v>
      </c>
      <c r="C84" s="586"/>
      <c r="D84" s="586"/>
      <c r="E84" s="586"/>
      <c r="F84" s="586"/>
      <c r="G84" s="586">
        <f t="shared" si="4"/>
        <v>0</v>
      </c>
      <c r="H84" s="587" t="str">
        <f t="shared" si="5"/>
        <v>-</v>
      </c>
      <c r="T84" s="58" t="s">
        <v>539</v>
      </c>
      <c r="U84" s="213"/>
      <c r="V84" s="214"/>
      <c r="W84" s="213"/>
      <c r="X84" s="214"/>
      <c r="Y84" s="213"/>
      <c r="Z84" s="226"/>
      <c r="AC84" s="212" t="s">
        <v>608</v>
      </c>
      <c r="AD84" s="213"/>
      <c r="AE84" s="214"/>
      <c r="AF84" s="213"/>
      <c r="AG84" s="214"/>
      <c r="AH84" s="213"/>
      <c r="AI84" s="226"/>
    </row>
    <row r="85" spans="1:35" hidden="1" outlineLevel="1" x14ac:dyDescent="0.25">
      <c r="A85" s="396" t="s">
        <v>707</v>
      </c>
      <c r="B85" s="615" t="str">
        <f>'6.5'!B85</f>
        <v>Catégorie 78</v>
      </c>
      <c r="C85" s="586"/>
      <c r="D85" s="586"/>
      <c r="E85" s="586"/>
      <c r="F85" s="586"/>
      <c r="G85" s="586">
        <f t="shared" si="4"/>
        <v>0</v>
      </c>
      <c r="H85" s="587" t="str">
        <f t="shared" si="5"/>
        <v>-</v>
      </c>
      <c r="T85" s="58" t="s">
        <v>540</v>
      </c>
      <c r="U85" s="213"/>
      <c r="V85" s="214"/>
      <c r="W85" s="213"/>
      <c r="X85" s="214"/>
      <c r="Y85" s="213"/>
      <c r="Z85" s="226"/>
      <c r="AC85" s="212" t="s">
        <v>609</v>
      </c>
      <c r="AD85" s="213"/>
      <c r="AE85" s="214"/>
      <c r="AF85" s="213"/>
      <c r="AG85" s="214"/>
      <c r="AH85" s="213"/>
      <c r="AI85" s="226"/>
    </row>
    <row r="86" spans="1:35" hidden="1" outlineLevel="1" x14ac:dyDescent="0.25">
      <c r="A86" s="396" t="s">
        <v>708</v>
      </c>
      <c r="B86" s="615" t="str">
        <f>'6.5'!B86</f>
        <v>Catégorie 79</v>
      </c>
      <c r="C86" s="586"/>
      <c r="D86" s="586"/>
      <c r="E86" s="586"/>
      <c r="F86" s="586"/>
      <c r="G86" s="586">
        <f t="shared" si="4"/>
        <v>0</v>
      </c>
      <c r="H86" s="587" t="str">
        <f t="shared" si="5"/>
        <v>-</v>
      </c>
      <c r="T86" s="58" t="s">
        <v>541</v>
      </c>
      <c r="U86" s="213"/>
      <c r="V86" s="214"/>
      <c r="W86" s="213"/>
      <c r="X86" s="214"/>
      <c r="Y86" s="213"/>
      <c r="Z86" s="226"/>
      <c r="AC86" s="212" t="s">
        <v>610</v>
      </c>
      <c r="AD86" s="213"/>
      <c r="AE86" s="214"/>
      <c r="AF86" s="213"/>
      <c r="AG86" s="214"/>
      <c r="AH86" s="213"/>
      <c r="AI86" s="226"/>
    </row>
    <row r="87" spans="1:35" hidden="1" outlineLevel="1" x14ac:dyDescent="0.25">
      <c r="A87" s="396" t="s">
        <v>709</v>
      </c>
      <c r="B87" s="615" t="str">
        <f>'6.5'!B87</f>
        <v>Catégorie 80</v>
      </c>
      <c r="C87" s="586"/>
      <c r="D87" s="586"/>
      <c r="E87" s="586"/>
      <c r="F87" s="586"/>
      <c r="G87" s="586">
        <f t="shared" si="4"/>
        <v>0</v>
      </c>
      <c r="H87" s="587" t="str">
        <f t="shared" si="5"/>
        <v>-</v>
      </c>
      <c r="T87" s="58" t="s">
        <v>542</v>
      </c>
      <c r="U87" s="213"/>
      <c r="V87" s="214"/>
      <c r="W87" s="213"/>
      <c r="X87" s="214"/>
      <c r="Y87" s="213"/>
      <c r="Z87" s="226"/>
      <c r="AC87" s="212" t="s">
        <v>611</v>
      </c>
      <c r="AD87" s="213"/>
      <c r="AE87" s="214"/>
      <c r="AF87" s="213"/>
      <c r="AG87" s="214"/>
      <c r="AH87" s="213"/>
      <c r="AI87" s="226"/>
    </row>
    <row r="88" spans="1:35" hidden="1" outlineLevel="1" x14ac:dyDescent="0.25">
      <c r="A88" s="396" t="s">
        <v>710</v>
      </c>
      <c r="B88" s="615" t="str">
        <f>'6.5'!B88</f>
        <v>Catégorie 81</v>
      </c>
      <c r="C88" s="586"/>
      <c r="D88" s="586"/>
      <c r="E88" s="586"/>
      <c r="F88" s="586"/>
      <c r="G88" s="586">
        <f t="shared" si="4"/>
        <v>0</v>
      </c>
      <c r="H88" s="587" t="str">
        <f t="shared" si="5"/>
        <v>-</v>
      </c>
      <c r="T88" s="58" t="s">
        <v>543</v>
      </c>
      <c r="U88" s="213"/>
      <c r="V88" s="214"/>
      <c r="W88" s="213"/>
      <c r="X88" s="214"/>
      <c r="Y88" s="213"/>
      <c r="Z88" s="226"/>
      <c r="AC88" s="212" t="s">
        <v>612</v>
      </c>
      <c r="AD88" s="213"/>
      <c r="AE88" s="214"/>
      <c r="AF88" s="213"/>
      <c r="AG88" s="214"/>
      <c r="AH88" s="213"/>
      <c r="AI88" s="226"/>
    </row>
    <row r="89" spans="1:35" hidden="1" outlineLevel="1" x14ac:dyDescent="0.25">
      <c r="A89" s="396" t="s">
        <v>711</v>
      </c>
      <c r="B89" s="615" t="str">
        <f>'6.5'!B89</f>
        <v>Catégorie 82</v>
      </c>
      <c r="C89" s="586"/>
      <c r="D89" s="586"/>
      <c r="E89" s="586"/>
      <c r="F89" s="586"/>
      <c r="G89" s="586">
        <f t="shared" si="4"/>
        <v>0</v>
      </c>
      <c r="H89" s="587" t="str">
        <f t="shared" si="5"/>
        <v>-</v>
      </c>
      <c r="T89" s="58" t="s">
        <v>544</v>
      </c>
      <c r="U89" s="213"/>
      <c r="V89" s="214"/>
      <c r="W89" s="213"/>
      <c r="X89" s="214"/>
      <c r="Y89" s="213"/>
      <c r="Z89" s="226"/>
      <c r="AC89" s="212" t="s">
        <v>613</v>
      </c>
      <c r="AD89" s="213"/>
      <c r="AE89" s="214"/>
      <c r="AF89" s="213"/>
      <c r="AG89" s="214"/>
      <c r="AH89" s="213"/>
      <c r="AI89" s="226"/>
    </row>
    <row r="90" spans="1:35" hidden="1" outlineLevel="1" x14ac:dyDescent="0.25">
      <c r="A90" s="396" t="s">
        <v>712</v>
      </c>
      <c r="B90" s="615" t="str">
        <f>'6.5'!B90</f>
        <v>Catégorie 83</v>
      </c>
      <c r="C90" s="586"/>
      <c r="D90" s="586"/>
      <c r="E90" s="586"/>
      <c r="F90" s="586"/>
      <c r="G90" s="586">
        <f t="shared" si="4"/>
        <v>0</v>
      </c>
      <c r="H90" s="587" t="str">
        <f t="shared" si="5"/>
        <v>-</v>
      </c>
      <c r="T90" s="58" t="s">
        <v>545</v>
      </c>
      <c r="U90" s="213"/>
      <c r="V90" s="214"/>
      <c r="W90" s="213"/>
      <c r="X90" s="214"/>
      <c r="Y90" s="213"/>
      <c r="Z90" s="226"/>
      <c r="AC90" s="212" t="s">
        <v>614</v>
      </c>
      <c r="AD90" s="213"/>
      <c r="AE90" s="214"/>
      <c r="AF90" s="213"/>
      <c r="AG90" s="214"/>
      <c r="AH90" s="213"/>
      <c r="AI90" s="226"/>
    </row>
    <row r="91" spans="1:35" hidden="1" outlineLevel="1" x14ac:dyDescent="0.25">
      <c r="A91" s="396" t="s">
        <v>713</v>
      </c>
      <c r="B91" s="615" t="str">
        <f>'6.5'!B91</f>
        <v>Catégorie 84</v>
      </c>
      <c r="C91" s="586"/>
      <c r="D91" s="586"/>
      <c r="E91" s="586"/>
      <c r="F91" s="586"/>
      <c r="G91" s="586">
        <f t="shared" si="4"/>
        <v>0</v>
      </c>
      <c r="H91" s="587" t="str">
        <f t="shared" si="5"/>
        <v>-</v>
      </c>
      <c r="T91" s="58" t="s">
        <v>546</v>
      </c>
      <c r="U91" s="213"/>
      <c r="V91" s="214"/>
      <c r="W91" s="213"/>
      <c r="X91" s="214"/>
      <c r="Y91" s="213"/>
      <c r="Z91" s="226"/>
      <c r="AC91" s="212" t="s">
        <v>615</v>
      </c>
      <c r="AD91" s="213"/>
      <c r="AE91" s="214"/>
      <c r="AF91" s="213"/>
      <c r="AG91" s="214"/>
      <c r="AH91" s="213"/>
      <c r="AI91" s="226"/>
    </row>
    <row r="92" spans="1:35" hidden="1" outlineLevel="1" x14ac:dyDescent="0.25">
      <c r="A92" s="396" t="s">
        <v>714</v>
      </c>
      <c r="B92" s="615" t="str">
        <f>'6.5'!B92</f>
        <v>Catégorie 85</v>
      </c>
      <c r="C92" s="586"/>
      <c r="D92" s="586"/>
      <c r="E92" s="586"/>
      <c r="F92" s="586"/>
      <c r="G92" s="586">
        <f t="shared" si="4"/>
        <v>0</v>
      </c>
      <c r="H92" s="587" t="str">
        <f t="shared" si="5"/>
        <v>-</v>
      </c>
      <c r="T92" s="58" t="s">
        <v>547</v>
      </c>
      <c r="U92" s="213"/>
      <c r="V92" s="214"/>
      <c r="W92" s="213"/>
      <c r="X92" s="214"/>
      <c r="Y92" s="213"/>
      <c r="Z92" s="226"/>
      <c r="AC92" s="212" t="s">
        <v>616</v>
      </c>
      <c r="AD92" s="213"/>
      <c r="AE92" s="214"/>
      <c r="AF92" s="213"/>
      <c r="AG92" s="214"/>
      <c r="AH92" s="213"/>
      <c r="AI92" s="226"/>
    </row>
    <row r="93" spans="1:35" hidden="1" outlineLevel="1" x14ac:dyDescent="0.25">
      <c r="A93" s="396" t="s">
        <v>715</v>
      </c>
      <c r="B93" s="615" t="str">
        <f>'6.5'!B93</f>
        <v>Catégorie 86</v>
      </c>
      <c r="C93" s="586"/>
      <c r="D93" s="586"/>
      <c r="E93" s="586"/>
      <c r="F93" s="586"/>
      <c r="G93" s="586">
        <f t="shared" si="4"/>
        <v>0</v>
      </c>
      <c r="H93" s="587" t="str">
        <f t="shared" si="5"/>
        <v>-</v>
      </c>
      <c r="T93" s="58" t="s">
        <v>548</v>
      </c>
      <c r="U93" s="213"/>
      <c r="V93" s="214"/>
      <c r="W93" s="213"/>
      <c r="X93" s="214"/>
      <c r="Y93" s="213"/>
      <c r="Z93" s="226"/>
      <c r="AC93" s="212" t="s">
        <v>617</v>
      </c>
      <c r="AD93" s="213"/>
      <c r="AE93" s="214"/>
      <c r="AF93" s="213"/>
      <c r="AG93" s="214"/>
      <c r="AH93" s="213"/>
      <c r="AI93" s="226"/>
    </row>
    <row r="94" spans="1:35" hidden="1" outlineLevel="1" x14ac:dyDescent="0.25">
      <c r="A94" s="396" t="s">
        <v>716</v>
      </c>
      <c r="B94" s="615" t="str">
        <f>'6.5'!B94</f>
        <v>Catégorie 87</v>
      </c>
      <c r="C94" s="586"/>
      <c r="D94" s="586"/>
      <c r="E94" s="586"/>
      <c r="F94" s="586"/>
      <c r="G94" s="586">
        <f t="shared" si="4"/>
        <v>0</v>
      </c>
      <c r="H94" s="587" t="str">
        <f t="shared" si="5"/>
        <v>-</v>
      </c>
      <c r="T94" s="58" t="s">
        <v>549</v>
      </c>
      <c r="U94" s="213"/>
      <c r="V94" s="214"/>
      <c r="W94" s="213"/>
      <c r="X94" s="214"/>
      <c r="Y94" s="213"/>
      <c r="Z94" s="226"/>
      <c r="AC94" s="212" t="s">
        <v>618</v>
      </c>
      <c r="AD94" s="213"/>
      <c r="AE94" s="214"/>
      <c r="AF94" s="213"/>
      <c r="AG94" s="214"/>
      <c r="AH94" s="213"/>
      <c r="AI94" s="226"/>
    </row>
    <row r="95" spans="1:35" hidden="1" outlineLevel="1" x14ac:dyDescent="0.25">
      <c r="A95" s="396" t="s">
        <v>717</v>
      </c>
      <c r="B95" s="615" t="str">
        <f>'6.5'!B95</f>
        <v>Catégorie 88</v>
      </c>
      <c r="C95" s="586"/>
      <c r="D95" s="586"/>
      <c r="E95" s="586"/>
      <c r="F95" s="586"/>
      <c r="G95" s="586">
        <f t="shared" si="4"/>
        <v>0</v>
      </c>
      <c r="H95" s="587" t="str">
        <f t="shared" si="5"/>
        <v>-</v>
      </c>
      <c r="T95" s="58" t="s">
        <v>550</v>
      </c>
      <c r="U95" s="213"/>
      <c r="V95" s="214"/>
      <c r="W95" s="213"/>
      <c r="X95" s="214"/>
      <c r="Y95" s="213"/>
      <c r="Z95" s="226"/>
      <c r="AC95" s="212" t="s">
        <v>619</v>
      </c>
      <c r="AD95" s="213"/>
      <c r="AE95" s="214"/>
      <c r="AF95" s="213"/>
      <c r="AG95" s="214"/>
      <c r="AH95" s="213"/>
      <c r="AI95" s="226"/>
    </row>
    <row r="96" spans="1:35" hidden="1" outlineLevel="1" x14ac:dyDescent="0.25">
      <c r="A96" s="396" t="s">
        <v>718</v>
      </c>
      <c r="B96" s="615" t="str">
        <f>'6.5'!B96</f>
        <v>Catégorie 89</v>
      </c>
      <c r="C96" s="586"/>
      <c r="D96" s="586"/>
      <c r="E96" s="586"/>
      <c r="F96" s="586"/>
      <c r="G96" s="586">
        <f t="shared" si="4"/>
        <v>0</v>
      </c>
      <c r="H96" s="587" t="str">
        <f t="shared" si="5"/>
        <v>-</v>
      </c>
      <c r="T96" s="58" t="s">
        <v>551</v>
      </c>
      <c r="U96" s="213"/>
      <c r="V96" s="214"/>
      <c r="W96" s="213"/>
      <c r="X96" s="214"/>
      <c r="Y96" s="213"/>
      <c r="Z96" s="226"/>
      <c r="AC96" s="212" t="s">
        <v>620</v>
      </c>
      <c r="AD96" s="213"/>
      <c r="AE96" s="214"/>
      <c r="AF96" s="213"/>
      <c r="AG96" s="214"/>
      <c r="AH96" s="213"/>
      <c r="AI96" s="226"/>
    </row>
    <row r="97" spans="1:35" hidden="1" outlineLevel="1" x14ac:dyDescent="0.25">
      <c r="A97" s="396" t="s">
        <v>719</v>
      </c>
      <c r="B97" s="615" t="str">
        <f>'6.5'!B97</f>
        <v>Catégorie 90</v>
      </c>
      <c r="C97" s="586"/>
      <c r="D97" s="586"/>
      <c r="E97" s="586"/>
      <c r="F97" s="586"/>
      <c r="G97" s="586">
        <f t="shared" si="4"/>
        <v>0</v>
      </c>
      <c r="H97" s="587" t="str">
        <f t="shared" si="5"/>
        <v>-</v>
      </c>
      <c r="T97" s="58" t="s">
        <v>552</v>
      </c>
      <c r="U97" s="213"/>
      <c r="V97" s="214"/>
      <c r="W97" s="213"/>
      <c r="X97" s="214"/>
      <c r="Y97" s="213"/>
      <c r="Z97" s="226"/>
      <c r="AC97" s="212" t="s">
        <v>621</v>
      </c>
      <c r="AD97" s="213"/>
      <c r="AE97" s="214"/>
      <c r="AF97" s="213"/>
      <c r="AG97" s="214"/>
      <c r="AH97" s="213"/>
      <c r="AI97" s="226"/>
    </row>
    <row r="98" spans="1:35" hidden="1" outlineLevel="1" x14ac:dyDescent="0.25">
      <c r="A98" s="396" t="s">
        <v>720</v>
      </c>
      <c r="B98" s="615" t="str">
        <f>'6.5'!B98</f>
        <v>Catégorie 91</v>
      </c>
      <c r="C98" s="586"/>
      <c r="D98" s="586"/>
      <c r="E98" s="586"/>
      <c r="F98" s="586"/>
      <c r="G98" s="586">
        <f t="shared" si="4"/>
        <v>0</v>
      </c>
      <c r="H98" s="587" t="str">
        <f t="shared" si="5"/>
        <v>-</v>
      </c>
      <c r="T98" s="58" t="s">
        <v>553</v>
      </c>
      <c r="U98" s="213"/>
      <c r="V98" s="214"/>
      <c r="W98" s="213"/>
      <c r="X98" s="214"/>
      <c r="Y98" s="213"/>
      <c r="Z98" s="226"/>
      <c r="AC98" s="212" t="s">
        <v>622</v>
      </c>
      <c r="AD98" s="213"/>
      <c r="AE98" s="214"/>
      <c r="AF98" s="213"/>
      <c r="AG98" s="214"/>
      <c r="AH98" s="213"/>
      <c r="AI98" s="226"/>
    </row>
    <row r="99" spans="1:35" hidden="1" outlineLevel="1" x14ac:dyDescent="0.25">
      <c r="A99" s="396" t="s">
        <v>721</v>
      </c>
      <c r="B99" s="615" t="str">
        <f>'6.5'!B99</f>
        <v>Catégorie 92</v>
      </c>
      <c r="C99" s="586"/>
      <c r="D99" s="586"/>
      <c r="E99" s="586"/>
      <c r="F99" s="586"/>
      <c r="G99" s="586">
        <f t="shared" si="4"/>
        <v>0</v>
      </c>
      <c r="H99" s="587" t="str">
        <f t="shared" si="5"/>
        <v>-</v>
      </c>
      <c r="T99" s="58" t="s">
        <v>554</v>
      </c>
      <c r="U99" s="213"/>
      <c r="V99" s="214"/>
      <c r="W99" s="213"/>
      <c r="X99" s="214"/>
      <c r="Y99" s="213"/>
      <c r="Z99" s="226"/>
      <c r="AC99" s="212" t="s">
        <v>623</v>
      </c>
      <c r="AD99" s="213"/>
      <c r="AE99" s="214"/>
      <c r="AF99" s="213"/>
      <c r="AG99" s="214"/>
      <c r="AH99" s="213"/>
      <c r="AI99" s="226"/>
    </row>
    <row r="100" spans="1:35" hidden="1" outlineLevel="1" x14ac:dyDescent="0.25">
      <c r="A100" s="396" t="s">
        <v>722</v>
      </c>
      <c r="B100" s="615" t="str">
        <f>'6.5'!B100</f>
        <v>Catégorie 93</v>
      </c>
      <c r="C100" s="586"/>
      <c r="D100" s="586"/>
      <c r="E100" s="586"/>
      <c r="F100" s="586"/>
      <c r="G100" s="586">
        <f t="shared" si="4"/>
        <v>0</v>
      </c>
      <c r="H100" s="587" t="str">
        <f t="shared" si="5"/>
        <v>-</v>
      </c>
      <c r="T100" s="58" t="s">
        <v>555</v>
      </c>
      <c r="U100" s="213"/>
      <c r="V100" s="214"/>
      <c r="W100" s="213"/>
      <c r="X100" s="214"/>
      <c r="Y100" s="213"/>
      <c r="Z100" s="226"/>
      <c r="AC100" s="212" t="s">
        <v>624</v>
      </c>
      <c r="AD100" s="213"/>
      <c r="AE100" s="214"/>
      <c r="AF100" s="213"/>
      <c r="AG100" s="214"/>
      <c r="AH100" s="213"/>
      <c r="AI100" s="226"/>
    </row>
    <row r="101" spans="1:35" hidden="1" outlineLevel="1" x14ac:dyDescent="0.25">
      <c r="A101" s="396" t="s">
        <v>723</v>
      </c>
      <c r="B101" s="615" t="str">
        <f>'6.5'!B101</f>
        <v>Catégorie 94</v>
      </c>
      <c r="C101" s="586"/>
      <c r="D101" s="586"/>
      <c r="E101" s="586"/>
      <c r="F101" s="586"/>
      <c r="G101" s="586">
        <f t="shared" si="4"/>
        <v>0</v>
      </c>
      <c r="H101" s="587" t="str">
        <f t="shared" si="5"/>
        <v>-</v>
      </c>
      <c r="T101" s="58" t="s">
        <v>556</v>
      </c>
      <c r="U101" s="213"/>
      <c r="V101" s="214"/>
      <c r="W101" s="213"/>
      <c r="X101" s="214"/>
      <c r="Y101" s="213"/>
      <c r="Z101" s="226"/>
      <c r="AC101" s="212" t="s">
        <v>625</v>
      </c>
      <c r="AD101" s="213"/>
      <c r="AE101" s="214"/>
      <c r="AF101" s="213"/>
      <c r="AG101" s="214"/>
      <c r="AH101" s="213"/>
      <c r="AI101" s="226"/>
    </row>
    <row r="102" spans="1:35" hidden="1" outlineLevel="1" x14ac:dyDescent="0.25">
      <c r="A102" s="396" t="s">
        <v>724</v>
      </c>
      <c r="B102" s="615" t="str">
        <f>'6.5'!B102</f>
        <v>Catégorie 95</v>
      </c>
      <c r="C102" s="586"/>
      <c r="D102" s="586"/>
      <c r="E102" s="586"/>
      <c r="F102" s="586"/>
      <c r="G102" s="586">
        <f t="shared" si="4"/>
        <v>0</v>
      </c>
      <c r="H102" s="587" t="str">
        <f t="shared" si="5"/>
        <v>-</v>
      </c>
      <c r="T102" s="58" t="s">
        <v>557</v>
      </c>
      <c r="U102" s="213"/>
      <c r="V102" s="214"/>
      <c r="W102" s="213"/>
      <c r="X102" s="214"/>
      <c r="Y102" s="213"/>
      <c r="Z102" s="226"/>
      <c r="AC102" s="212" t="s">
        <v>626</v>
      </c>
      <c r="AD102" s="213"/>
      <c r="AE102" s="214"/>
      <c r="AF102" s="213"/>
      <c r="AG102" s="214"/>
      <c r="AH102" s="213"/>
      <c r="AI102" s="226"/>
    </row>
    <row r="103" spans="1:35" hidden="1" outlineLevel="1" x14ac:dyDescent="0.25">
      <c r="A103" s="396" t="s">
        <v>725</v>
      </c>
      <c r="B103" s="615" t="str">
        <f>'6.5'!B103</f>
        <v>Catégorie 96</v>
      </c>
      <c r="C103" s="586"/>
      <c r="D103" s="586"/>
      <c r="E103" s="586"/>
      <c r="F103" s="586"/>
      <c r="G103" s="586">
        <f t="shared" si="4"/>
        <v>0</v>
      </c>
      <c r="H103" s="587" t="str">
        <f t="shared" si="5"/>
        <v>-</v>
      </c>
      <c r="T103" s="58" t="s">
        <v>558</v>
      </c>
      <c r="U103" s="213"/>
      <c r="V103" s="214"/>
      <c r="W103" s="213"/>
      <c r="X103" s="214"/>
      <c r="Y103" s="213"/>
      <c r="Z103" s="226"/>
      <c r="AC103" s="212" t="s">
        <v>627</v>
      </c>
      <c r="AD103" s="213"/>
      <c r="AE103" s="214"/>
      <c r="AF103" s="213"/>
      <c r="AG103" s="214"/>
      <c r="AH103" s="213"/>
      <c r="AI103" s="226"/>
    </row>
    <row r="104" spans="1:35" hidden="1" outlineLevel="1" x14ac:dyDescent="0.25">
      <c r="A104" s="396" t="s">
        <v>726</v>
      </c>
      <c r="B104" s="615" t="str">
        <f>'6.5'!B104</f>
        <v>Catégorie 97</v>
      </c>
      <c r="C104" s="586"/>
      <c r="D104" s="586"/>
      <c r="E104" s="586"/>
      <c r="F104" s="586"/>
      <c r="G104" s="586">
        <f t="shared" si="4"/>
        <v>0</v>
      </c>
      <c r="H104" s="587" t="str">
        <f t="shared" si="5"/>
        <v>-</v>
      </c>
      <c r="T104" s="58" t="s">
        <v>559</v>
      </c>
      <c r="U104" s="213"/>
      <c r="V104" s="214"/>
      <c r="W104" s="213"/>
      <c r="X104" s="214"/>
      <c r="Y104" s="213"/>
      <c r="Z104" s="226"/>
      <c r="AC104" s="212" t="s">
        <v>628</v>
      </c>
      <c r="AD104" s="213"/>
      <c r="AE104" s="214"/>
      <c r="AF104" s="213"/>
      <c r="AG104" s="214"/>
      <c r="AH104" s="213"/>
      <c r="AI104" s="226"/>
    </row>
    <row r="105" spans="1:35" hidden="1" outlineLevel="1" x14ac:dyDescent="0.25">
      <c r="A105" s="396" t="s">
        <v>727</v>
      </c>
      <c r="B105" s="615" t="str">
        <f>'6.5'!B105</f>
        <v>Catégorie 98</v>
      </c>
      <c r="C105" s="586"/>
      <c r="D105" s="586"/>
      <c r="E105" s="586"/>
      <c r="F105" s="586"/>
      <c r="G105" s="586">
        <f t="shared" si="4"/>
        <v>0</v>
      </c>
      <c r="H105" s="587" t="str">
        <f t="shared" si="5"/>
        <v>-</v>
      </c>
      <c r="T105" s="58" t="s">
        <v>560</v>
      </c>
      <c r="U105" s="213"/>
      <c r="V105" s="214"/>
      <c r="W105" s="213"/>
      <c r="X105" s="214"/>
      <c r="Y105" s="213"/>
      <c r="Z105" s="226"/>
      <c r="AC105" s="212" t="s">
        <v>629</v>
      </c>
      <c r="AD105" s="213"/>
      <c r="AE105" s="214"/>
      <c r="AF105" s="213"/>
      <c r="AG105" s="214"/>
      <c r="AH105" s="213"/>
      <c r="AI105" s="226"/>
    </row>
    <row r="106" spans="1:35" hidden="1" outlineLevel="1" x14ac:dyDescent="0.25">
      <c r="A106" s="396" t="s">
        <v>728</v>
      </c>
      <c r="B106" s="615" t="str">
        <f>'6.5'!B106</f>
        <v>Catégorie 99</v>
      </c>
      <c r="C106" s="586"/>
      <c r="D106" s="586"/>
      <c r="E106" s="586"/>
      <c r="F106" s="586"/>
      <c r="G106" s="586">
        <f t="shared" si="4"/>
        <v>0</v>
      </c>
      <c r="H106" s="587" t="str">
        <f t="shared" si="5"/>
        <v>-</v>
      </c>
      <c r="T106" s="58" t="s">
        <v>561</v>
      </c>
      <c r="U106" s="213"/>
      <c r="V106" s="214"/>
      <c r="W106" s="213"/>
      <c r="X106" s="214"/>
      <c r="Y106" s="213"/>
      <c r="Z106" s="226"/>
      <c r="AC106" s="212" t="s">
        <v>630</v>
      </c>
      <c r="AD106" s="213"/>
      <c r="AE106" s="214"/>
      <c r="AF106" s="213"/>
      <c r="AG106" s="214"/>
      <c r="AH106" s="213"/>
      <c r="AI106" s="226"/>
    </row>
    <row r="107" spans="1:35" ht="14.4" hidden="1" outlineLevel="1" thickBot="1" x14ac:dyDescent="0.3">
      <c r="A107" s="396" t="s">
        <v>699</v>
      </c>
      <c r="B107" s="615" t="str">
        <f>'6.5'!B107</f>
        <v>Catégorie 100</v>
      </c>
      <c r="C107" s="586"/>
      <c r="D107" s="586"/>
      <c r="E107" s="586"/>
      <c r="F107" s="586"/>
      <c r="G107" s="586">
        <f t="shared" si="4"/>
        <v>0</v>
      </c>
      <c r="H107" s="587" t="str">
        <f t="shared" si="5"/>
        <v>-</v>
      </c>
      <c r="T107" s="58" t="s">
        <v>562</v>
      </c>
      <c r="U107" s="213"/>
      <c r="V107" s="214"/>
      <c r="W107" s="213"/>
      <c r="X107" s="214"/>
      <c r="Y107" s="213"/>
      <c r="Z107" s="226"/>
      <c r="AC107" s="212" t="s">
        <v>631</v>
      </c>
      <c r="AD107" s="213"/>
      <c r="AE107" s="214"/>
      <c r="AF107" s="213"/>
      <c r="AG107" s="214"/>
      <c r="AH107" s="213"/>
      <c r="AI107" s="226"/>
    </row>
    <row r="108" spans="1:35" ht="14.4" collapsed="1" thickBot="1" x14ac:dyDescent="0.3">
      <c r="A108" s="396" t="s">
        <v>730</v>
      </c>
      <c r="B108" s="614" t="str">
        <f>IF(Lang=Instructions!$B$40,'6.6'!T108,'6.6'!AC108)</f>
        <v>Sous-total</v>
      </c>
      <c r="C108" s="588">
        <f>SUM(C8:C107)</f>
        <v>0</v>
      </c>
      <c r="D108" s="588">
        <f>SUM(D8:D107)</f>
        <v>0</v>
      </c>
      <c r="E108" s="588">
        <f>SUM(E8:E107)</f>
        <v>0</v>
      </c>
      <c r="F108" s="588">
        <f>SUM(F8:F107)</f>
        <v>0</v>
      </c>
      <c r="G108" s="589">
        <f>C108-D108+E108-F108</f>
        <v>0</v>
      </c>
      <c r="H108" s="590" t="str">
        <f>IF(G108=0,"-",G108/C108)</f>
        <v>-</v>
      </c>
      <c r="T108" s="60" t="s">
        <v>305</v>
      </c>
      <c r="U108" s="215"/>
      <c r="V108" s="216"/>
      <c r="W108" s="215"/>
      <c r="X108" s="216"/>
      <c r="Y108" s="217"/>
      <c r="Z108" s="227"/>
      <c r="AC108" s="60" t="s">
        <v>306</v>
      </c>
      <c r="AD108" s="215"/>
      <c r="AE108" s="216"/>
      <c r="AF108" s="215"/>
      <c r="AG108" s="216"/>
      <c r="AH108" s="217"/>
      <c r="AI108" s="227"/>
    </row>
    <row r="109" spans="1:35" ht="14.4" thickBot="1" x14ac:dyDescent="0.3">
      <c r="B109" s="123"/>
      <c r="C109" s="127"/>
      <c r="D109" s="127"/>
      <c r="E109" s="127"/>
      <c r="F109" s="127"/>
      <c r="G109" s="127"/>
      <c r="H109" s="127"/>
      <c r="T109" s="59"/>
      <c r="U109" s="123"/>
      <c r="V109" s="123"/>
      <c r="W109" s="123"/>
      <c r="X109" s="123"/>
      <c r="Y109" s="218"/>
      <c r="Z109" s="218"/>
      <c r="AC109" s="59"/>
      <c r="AD109" s="123"/>
      <c r="AE109" s="123"/>
      <c r="AF109" s="123"/>
      <c r="AG109" s="123"/>
      <c r="AH109" s="218"/>
      <c r="AI109" s="218"/>
    </row>
    <row r="110" spans="1:35" s="397" customFormat="1" ht="15" thickBot="1" x14ac:dyDescent="0.35">
      <c r="A110" s="396" t="s">
        <v>731</v>
      </c>
      <c r="B110" s="619" t="str">
        <f>IF(Lang=Instructions!$B$40,'6.6'!T110,'6.6'!AC110)</f>
        <v>Réconciliation*</v>
      </c>
      <c r="C110" s="591"/>
      <c r="D110" s="591"/>
      <c r="E110" s="591"/>
      <c r="F110" s="591"/>
      <c r="G110" s="591"/>
      <c r="H110" s="593"/>
      <c r="T110" s="148" t="s">
        <v>307</v>
      </c>
      <c r="U110" s="219"/>
      <c r="V110" s="220"/>
      <c r="W110" s="219"/>
      <c r="X110" s="220"/>
      <c r="Y110" s="221"/>
      <c r="Z110" s="228"/>
      <c r="AC110" s="148" t="s">
        <v>424</v>
      </c>
      <c r="AD110" s="219"/>
      <c r="AE110" s="220"/>
      <c r="AF110" s="219"/>
      <c r="AG110" s="220"/>
      <c r="AH110" s="221"/>
      <c r="AI110" s="228"/>
    </row>
    <row r="111" spans="1:35" ht="14.4" thickBot="1" x14ac:dyDescent="0.3">
      <c r="A111" s="396" t="s">
        <v>729</v>
      </c>
      <c r="B111" s="614" t="str">
        <f>IF(Lang=Instructions!$B$40,'6.6'!T111,'6.6'!AC111)</f>
        <v>Total**</v>
      </c>
      <c r="C111" s="588">
        <f>C108+C110</f>
        <v>0</v>
      </c>
      <c r="D111" s="588">
        <f>D108+D110</f>
        <v>0</v>
      </c>
      <c r="E111" s="588">
        <f>E108+E110</f>
        <v>0</v>
      </c>
      <c r="F111" s="588">
        <f>F108+F110</f>
        <v>0</v>
      </c>
      <c r="G111" s="589">
        <f>C111-D111+E111-F111</f>
        <v>0</v>
      </c>
      <c r="H111" s="590" t="str">
        <f>IF(G111=0,"-",G111/C111)</f>
        <v>-</v>
      </c>
      <c r="T111" s="60" t="s">
        <v>308</v>
      </c>
      <c r="U111" s="215"/>
      <c r="V111" s="216"/>
      <c r="W111" s="215"/>
      <c r="X111" s="216"/>
      <c r="Y111" s="217"/>
      <c r="Z111" s="227"/>
      <c r="AC111" s="60" t="s">
        <v>308</v>
      </c>
      <c r="AD111" s="215"/>
      <c r="AE111" s="216"/>
      <c r="AF111" s="215"/>
      <c r="AG111" s="216"/>
      <c r="AH111" s="217"/>
      <c r="AI111" s="227"/>
    </row>
    <row r="112" spans="1:35" x14ac:dyDescent="0.25">
      <c r="C112" s="203"/>
      <c r="D112" s="203"/>
      <c r="E112" s="203"/>
      <c r="F112" s="203"/>
      <c r="G112" s="204"/>
      <c r="H112" s="204"/>
      <c r="U112" s="203"/>
      <c r="V112" s="203"/>
      <c r="W112" s="203"/>
      <c r="X112" s="203"/>
      <c r="Y112" s="204"/>
      <c r="Z112" s="204"/>
      <c r="AD112" s="203"/>
      <c r="AE112" s="203"/>
      <c r="AF112" s="203"/>
      <c r="AG112" s="203"/>
      <c r="AH112" s="204"/>
      <c r="AI112" s="204"/>
    </row>
    <row r="113" spans="2:37" s="398" customFormat="1" ht="19.95" customHeight="1" x14ac:dyDescent="0.3">
      <c r="B113" s="398" t="str">
        <f>IF(Lang=Instructions!$B$40,'6.6'!T113,'6.6'!AC113)</f>
        <v>Colonne e : Un développement positif du PSS actualisé de l'exercice précédent est favorable, alors qu'un développement négatif du PSS actualisé de l'exercice précédent est défavorable.</v>
      </c>
      <c r="C113" s="400"/>
      <c r="D113" s="400"/>
      <c r="E113" s="400"/>
      <c r="F113" s="400"/>
      <c r="G113" s="382"/>
      <c r="H113" s="382"/>
      <c r="T113" s="398" t="s">
        <v>757</v>
      </c>
      <c r="W113" s="400"/>
      <c r="X113" s="400"/>
      <c r="Y113" s="400"/>
      <c r="Z113" s="400"/>
      <c r="AA113" s="400"/>
      <c r="AB113" s="400"/>
      <c r="AC113" s="398" t="s">
        <v>758</v>
      </c>
      <c r="AF113" s="400"/>
      <c r="AG113" s="400"/>
      <c r="AH113" s="400"/>
      <c r="AI113" s="400"/>
      <c r="AJ113" s="400"/>
      <c r="AK113" s="400"/>
    </row>
    <row r="114" spans="2:37" ht="19.2" customHeight="1" x14ac:dyDescent="0.3">
      <c r="B114" s="398" t="str">
        <f>IF(Lang=Instructions!$B$40,'6.6'!T114,'6.6'!AC114)</f>
        <v>* La ligne "Réconciliation" doit inclure les montants qui sont inclus dans le PSS, mais non inclus dans les catégories actuarielles, le cas échéant (par exemple, les comptes à payer).</v>
      </c>
      <c r="T114" s="5" t="s">
        <v>451</v>
      </c>
      <c r="AC114" s="5" t="s">
        <v>759</v>
      </c>
    </row>
    <row r="115" spans="2:37" ht="37.200000000000003" customHeight="1" x14ac:dyDescent="0.25">
      <c r="B115" s="658" t="str">
        <f>IF(Lang=Instructions!$B$40,'6.6'!T115,'6.6'!AC115)</f>
        <v>** Le développement total au net pour l'ensemble des catégories d'assurance doit se reconcilier avec le montant présenté à la page 93.36, ligne 599, colonne 29 de l'état annuel, à l'exception des cas où la base de présentation est soit par année de déclaration se terminant à une date différente de la date de l'état annuel ou par année de police.</v>
      </c>
      <c r="C115" s="658"/>
      <c r="D115" s="658"/>
      <c r="E115" s="658"/>
      <c r="F115" s="658"/>
      <c r="G115" s="658"/>
      <c r="H115" s="658"/>
      <c r="T115" s="705" t="s">
        <v>751</v>
      </c>
      <c r="U115" s="705"/>
      <c r="V115" s="705"/>
      <c r="W115" s="705"/>
      <c r="X115" s="705"/>
      <c r="Y115" s="705"/>
      <c r="Z115" s="705"/>
      <c r="AC115" s="705" t="s">
        <v>745</v>
      </c>
      <c r="AD115" s="705"/>
      <c r="AE115" s="705"/>
      <c r="AF115" s="705"/>
      <c r="AG115" s="705"/>
      <c r="AH115" s="705"/>
      <c r="AI115" s="705"/>
    </row>
    <row r="116" spans="2:37" x14ac:dyDescent="0.25">
      <c r="T116" s="5" t="s">
        <v>438</v>
      </c>
    </row>
    <row r="118" spans="2:37" x14ac:dyDescent="0.25">
      <c r="E118" s="401"/>
    </row>
  </sheetData>
  <mergeCells count="6">
    <mergeCell ref="B5:B6"/>
    <mergeCell ref="T5:T6"/>
    <mergeCell ref="AC5:AC6"/>
    <mergeCell ref="T115:Z115"/>
    <mergeCell ref="AC115:AI115"/>
    <mergeCell ref="B115:H11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B9194-3977-4D08-8E23-90AB6BA25A19}">
  <sheetPr codeName="Feuil7"/>
  <dimension ref="A1:AG18"/>
  <sheetViews>
    <sheetView workbookViewId="0"/>
  </sheetViews>
  <sheetFormatPr baseColWidth="10" defaultColWidth="11.44140625" defaultRowHeight="13.8" x14ac:dyDescent="0.25"/>
  <cols>
    <col min="1" max="1" width="33.6640625" style="384" customWidth="1"/>
    <col min="2" max="2" width="48.109375" style="384" customWidth="1"/>
    <col min="3" max="3" width="42.6640625" style="384" customWidth="1"/>
    <col min="4" max="4" width="43.33203125" style="384" customWidth="1"/>
    <col min="5" max="5" width="42.6640625" style="384" customWidth="1"/>
    <col min="6" max="21" width="11.44140625" style="384"/>
    <col min="22" max="22" width="33.6640625" style="384" hidden="1" customWidth="1"/>
    <col min="23" max="24" width="48.109375" style="384" hidden="1" customWidth="1"/>
    <col min="25" max="25" width="39.33203125" style="384" hidden="1" customWidth="1"/>
    <col min="26" max="26" width="48.109375" style="384" hidden="1" customWidth="1"/>
    <col min="27" max="28" width="11.44140625" style="384" hidden="1" customWidth="1"/>
    <col min="29" max="29" width="33.6640625" style="384" hidden="1" customWidth="1"/>
    <col min="30" max="31" width="48.109375" style="384" hidden="1" customWidth="1"/>
    <col min="32" max="32" width="39.33203125" style="384" hidden="1" customWidth="1"/>
    <col min="33" max="33" width="48.109375" style="384" hidden="1" customWidth="1"/>
    <col min="34" max="16384" width="11.44140625" style="384"/>
  </cols>
  <sheetData>
    <row r="1" spans="1:33" x14ac:dyDescent="0.25">
      <c r="A1" s="385" t="str">
        <f>IF(Lang=Instructions!$B$40,'7.1'!V1,'7.1'!AC1)</f>
        <v>6.14 Passif au titre de la couverture restante</v>
      </c>
      <c r="V1" s="385" t="s">
        <v>420</v>
      </c>
      <c r="AC1" s="385" t="s">
        <v>421</v>
      </c>
    </row>
    <row r="2" spans="1:33" ht="14.4" thickBot="1" x14ac:dyDescent="0.3">
      <c r="A2" s="384" t="str">
        <f>IF(Lang=Instructions!$B$40,'7.1'!V2,'7.1'!AC2)</f>
        <v>Tableau 7.1 - For Insurance Contracts Issued</v>
      </c>
      <c r="V2" s="384" t="s">
        <v>845</v>
      </c>
      <c r="AC2" s="384" t="s">
        <v>846</v>
      </c>
    </row>
    <row r="3" spans="1:33" ht="30.6" customHeight="1" thickBot="1" x14ac:dyDescent="0.3">
      <c r="A3" s="257" t="str">
        <f>IF(Lang=Instructions!$B$40,'7.1'!V3,'7.1'!AC3)</f>
        <v>Portefeuille</v>
      </c>
      <c r="B3" s="272" t="str">
        <f>IF(Lang=Instructions!$B$40,'7.1'!W3,'7.1'!AD3)</f>
        <v>Groupe</v>
      </c>
      <c r="C3" s="272" t="str">
        <f>IF(Lang=Instructions!$B$40,'7.1'!X3,'7.1'!AE3)</f>
        <v>Composition</v>
      </c>
      <c r="D3" s="272" t="str">
        <f>IF(Lang=Instructions!$B$40,'7.1'!Y3,'7.1'!AF3)</f>
        <v>Méthode d'évaluation (MRP ou MGE)</v>
      </c>
      <c r="E3" s="272" t="str">
        <f>IF(Lang=Instructions!$B$40,'7.1'!Z3,'7.1'!AG3)</f>
        <v>Justification du regroupement</v>
      </c>
      <c r="V3" s="9" t="s">
        <v>107</v>
      </c>
      <c r="W3" s="452" t="s">
        <v>119</v>
      </c>
      <c r="X3" s="452" t="s">
        <v>377</v>
      </c>
      <c r="Y3" s="452" t="s">
        <v>303</v>
      </c>
      <c r="Z3" s="452" t="s">
        <v>296</v>
      </c>
      <c r="AC3" s="9" t="s">
        <v>0</v>
      </c>
      <c r="AD3" s="452" t="s">
        <v>19</v>
      </c>
      <c r="AE3" s="452" t="s">
        <v>377</v>
      </c>
      <c r="AF3" s="452" t="s">
        <v>302</v>
      </c>
      <c r="AG3" s="452" t="s">
        <v>297</v>
      </c>
    </row>
    <row r="4" spans="1:33" ht="28.5" customHeight="1" x14ac:dyDescent="0.25">
      <c r="A4" s="706" t="str">
        <f>IF(Lang=Instructions!$B$40,'7.1'!V4,'7.1'!AC4)</f>
        <v>Portefeuille 1</v>
      </c>
      <c r="B4" s="2" t="str">
        <f>IF(Lang=Instructions!$B$40,'7.1'!W4,'7.1'!AD4)</f>
        <v>Contrats déficitaires au moment de la comptabilisation initiale</v>
      </c>
      <c r="C4" s="82" t="str">
        <f>IF(Lang=Instructions!$B$40,'7.1'!X4,'7.1'!AE4)</f>
        <v>Groupe 1</v>
      </c>
      <c r="D4" s="229" t="str">
        <f>IF(Lang=Instructions!$B$40,$Y$13,$AF$13)</f>
        <v>MRP ou MGE?</v>
      </c>
      <c r="E4" s="82"/>
      <c r="V4" s="711" t="s">
        <v>108</v>
      </c>
      <c r="W4" s="2" t="s">
        <v>120</v>
      </c>
      <c r="X4" s="74" t="s">
        <v>378</v>
      </c>
      <c r="Y4" s="74" t="str">
        <f>Y15</f>
        <v>MGE</v>
      </c>
      <c r="Z4" s="82"/>
      <c r="AC4" s="711" t="s">
        <v>2</v>
      </c>
      <c r="AD4" s="2" t="s">
        <v>20</v>
      </c>
      <c r="AE4" s="74" t="s">
        <v>382</v>
      </c>
      <c r="AF4" s="74" t="str">
        <f>AF15</f>
        <v>GMA</v>
      </c>
      <c r="AG4" s="82"/>
    </row>
    <row r="5" spans="1:33" ht="14.25" customHeight="1" x14ac:dyDescent="0.25">
      <c r="A5" s="707"/>
      <c r="B5" s="710" t="str">
        <f>IF(Lang=Instructions!$B$40,'7.1'!W5,'7.1'!AD5)</f>
        <v>Contrats qui n'ont pas de possibilité importante de devenir déficitaires par la suite</v>
      </c>
      <c r="C5" s="453" t="str">
        <f>IF(Lang=Instructions!$B$40,'7.1'!X5,'7.1'!AE5)</f>
        <v>Groupe 2</v>
      </c>
      <c r="D5" s="230" t="str">
        <f>IF(Lang=Instructions!$B$40,$Y$13,$AF$13)</f>
        <v>MRP ou MGE?</v>
      </c>
      <c r="E5" s="3"/>
      <c r="V5" s="712"/>
      <c r="W5" s="709" t="s">
        <v>121</v>
      </c>
      <c r="X5" s="75" t="s">
        <v>379</v>
      </c>
      <c r="Y5" s="33" t="str">
        <f>Y15</f>
        <v>MGE</v>
      </c>
      <c r="Z5" s="3"/>
      <c r="AC5" s="712"/>
      <c r="AD5" s="709" t="s">
        <v>742</v>
      </c>
      <c r="AE5" s="75" t="s">
        <v>383</v>
      </c>
      <c r="AF5" s="33" t="str">
        <f>AF14</f>
        <v>PAA</v>
      </c>
      <c r="AG5" s="3"/>
    </row>
    <row r="6" spans="1:33" x14ac:dyDescent="0.25">
      <c r="A6" s="707"/>
      <c r="B6" s="710"/>
      <c r="C6" s="128" t="str">
        <f>IF(Lang=Instructions!$B$40,'7.1'!X6,'7.1'!AE6)</f>
        <v>Groupe 3</v>
      </c>
      <c r="D6" s="231" t="str">
        <f>IF(Lang=Instructions!$B$40,$Y$13,$AF$13)</f>
        <v>MRP ou MGE?</v>
      </c>
      <c r="E6" s="83"/>
      <c r="V6" s="712"/>
      <c r="W6" s="709"/>
      <c r="X6" s="76" t="s">
        <v>380</v>
      </c>
      <c r="Y6" s="77" t="str">
        <f>Y14</f>
        <v>MRP</v>
      </c>
      <c r="Z6" s="83"/>
      <c r="AC6" s="712"/>
      <c r="AD6" s="709"/>
      <c r="AE6" s="76" t="s">
        <v>384</v>
      </c>
      <c r="AF6" s="77" t="str">
        <f>AF15</f>
        <v>GMA</v>
      </c>
      <c r="AG6" s="83"/>
    </row>
    <row r="7" spans="1:33" ht="14.4" thickBot="1" x14ac:dyDescent="0.3">
      <c r="A7" s="708"/>
      <c r="B7" s="4" t="str">
        <f>IF(Lang=Instructions!$B$40,'7.1'!W7,'7.1'!AD7)</f>
        <v>Autre</v>
      </c>
      <c r="C7" s="84" t="str">
        <f>IF(Lang=Instructions!$B$40,'7.1'!X7,'7.1'!AE7)</f>
        <v>Groupe 4</v>
      </c>
      <c r="D7" s="232" t="str">
        <f>IF(Lang=Instructions!$B$40,$Y$13,$AF$13)</f>
        <v>MRP ou MGE?</v>
      </c>
      <c r="E7" s="84"/>
      <c r="V7" s="713"/>
      <c r="W7" s="4" t="s">
        <v>122</v>
      </c>
      <c r="X7" s="78" t="s">
        <v>381</v>
      </c>
      <c r="Y7" s="78" t="str">
        <f>Y15</f>
        <v>MGE</v>
      </c>
      <c r="Z7" s="84"/>
      <c r="AC7" s="713"/>
      <c r="AD7" s="4" t="s">
        <v>21</v>
      </c>
      <c r="AE7" s="78" t="s">
        <v>385</v>
      </c>
      <c r="AF7" s="78" t="str">
        <f>AF15</f>
        <v>GMA</v>
      </c>
      <c r="AG7" s="84"/>
    </row>
    <row r="8" spans="1:33" ht="27.6" x14ac:dyDescent="0.25">
      <c r="A8" s="706" t="str">
        <f>IF(Lang=Instructions!$B$40,'7.1'!V8,'7.1'!AC8)</f>
        <v>Portefeuille 2</v>
      </c>
      <c r="B8" s="2" t="str">
        <f>IF(Lang=Instructions!$B$40,'7.1'!W8,'7.1'!AD8)</f>
        <v>Contrats déficitaires au moment de la comptabilisation initiale</v>
      </c>
      <c r="C8" s="82"/>
      <c r="D8" s="229" t="str">
        <f>IF(Lang=Instructions!$B$40,$Y$13,$AF$13)</f>
        <v>MRP ou MGE?</v>
      </c>
      <c r="E8" s="82"/>
      <c r="V8" s="711" t="s">
        <v>109</v>
      </c>
      <c r="W8" s="2" t="s">
        <v>120</v>
      </c>
      <c r="X8" s="74"/>
      <c r="Y8" s="74"/>
      <c r="Z8" s="82"/>
      <c r="AC8" s="711" t="s">
        <v>6</v>
      </c>
      <c r="AD8" s="2" t="s">
        <v>20</v>
      </c>
      <c r="AE8" s="74"/>
      <c r="AF8" s="74"/>
      <c r="AG8" s="82"/>
    </row>
    <row r="9" spans="1:33" ht="27.6" x14ac:dyDescent="0.25">
      <c r="A9" s="707"/>
      <c r="B9" s="187" t="str">
        <f>IF(Lang=Instructions!$B$40,'7.1'!W9,'7.1'!AD9)</f>
        <v>Contrats qui n'ont pas de possibilité importante de devenir déficitaires par la suite</v>
      </c>
      <c r="C9" s="453"/>
      <c r="D9" s="230" t="str">
        <f>IF(Lang=Instructions!$B$40,$Y$13,$AF$13)</f>
        <v>MRP ou MGE?</v>
      </c>
      <c r="E9" s="3"/>
      <c r="V9" s="712"/>
      <c r="W9" s="453" t="s">
        <v>121</v>
      </c>
      <c r="X9" s="75"/>
      <c r="Y9" s="33"/>
      <c r="Z9" s="3"/>
      <c r="AC9" s="712"/>
      <c r="AD9" s="453" t="s">
        <v>742</v>
      </c>
      <c r="AE9" s="75"/>
      <c r="AF9" s="33"/>
      <c r="AG9" s="3"/>
    </row>
    <row r="10" spans="1:33" ht="14.4" thickBot="1" x14ac:dyDescent="0.3">
      <c r="A10" s="708"/>
      <c r="B10" s="4" t="str">
        <f>IF(Lang=Instructions!$B$40,'7.1'!W10,'7.1'!AD10)</f>
        <v>Autre</v>
      </c>
      <c r="C10" s="84"/>
      <c r="D10" s="232" t="str">
        <f>IF(Lang=Instructions!$B$40,$Y$13,$AF$13)</f>
        <v>MRP ou MGE?</v>
      </c>
      <c r="E10" s="84"/>
      <c r="V10" s="713"/>
      <c r="W10" s="4" t="s">
        <v>122</v>
      </c>
      <c r="X10" s="78"/>
      <c r="Y10" s="78"/>
      <c r="Z10" s="84"/>
      <c r="AC10" s="713"/>
      <c r="AD10" s="4" t="s">
        <v>21</v>
      </c>
      <c r="AE10" s="78"/>
      <c r="AF10" s="78"/>
      <c r="AG10" s="84"/>
    </row>
    <row r="11" spans="1:33" ht="14.4" thickBot="1" x14ac:dyDescent="0.3">
      <c r="A11" s="129" t="s">
        <v>22</v>
      </c>
      <c r="B11" s="81"/>
      <c r="C11" s="81"/>
      <c r="D11" s="233" t="str">
        <f>IF(Lang=Instructions!$B$40,$Y$13,$AF$13)</f>
        <v>MRP ou MGE?</v>
      </c>
      <c r="E11" s="81"/>
      <c r="V11" s="79" t="s">
        <v>22</v>
      </c>
      <c r="W11" s="81"/>
      <c r="X11" s="80"/>
      <c r="Y11" s="80"/>
      <c r="Z11" s="81"/>
      <c r="AC11" s="79" t="s">
        <v>22</v>
      </c>
      <c r="AD11" s="81"/>
      <c r="AE11" s="80"/>
      <c r="AF11" s="80"/>
      <c r="AG11" s="81"/>
    </row>
    <row r="13" spans="1:33" x14ac:dyDescent="0.25">
      <c r="Y13" s="384" t="s">
        <v>828</v>
      </c>
      <c r="AF13" s="384" t="s">
        <v>827</v>
      </c>
    </row>
    <row r="14" spans="1:33" x14ac:dyDescent="0.25">
      <c r="Y14" s="384" t="s">
        <v>279</v>
      </c>
      <c r="AF14" s="384" t="s">
        <v>281</v>
      </c>
    </row>
    <row r="15" spans="1:33" x14ac:dyDescent="0.25">
      <c r="Y15" s="384" t="s">
        <v>280</v>
      </c>
      <c r="AF15" s="384" t="s">
        <v>282</v>
      </c>
    </row>
    <row r="18" spans="1:1" x14ac:dyDescent="0.25">
      <c r="A18" s="402"/>
    </row>
  </sheetData>
  <mergeCells count="9">
    <mergeCell ref="A4:A7"/>
    <mergeCell ref="A8:A10"/>
    <mergeCell ref="W5:W6"/>
    <mergeCell ref="AD5:AD6"/>
    <mergeCell ref="B5:B6"/>
    <mergeCell ref="AC4:AC7"/>
    <mergeCell ref="AC8:AC10"/>
    <mergeCell ref="V4:V7"/>
    <mergeCell ref="V8:V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IF(Lang=Instructions!$B$40,$Y$13:$Y$15,$AF$13:$AF$15)</xm:f>
          </x14:formula1>
          <xm:sqref>D4:D11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BC2FF-073D-44D1-B75A-288AD35F9CE7}">
  <sheetPr codeName="Feuil22"/>
  <dimension ref="A1:AG18"/>
  <sheetViews>
    <sheetView workbookViewId="0"/>
  </sheetViews>
  <sheetFormatPr baseColWidth="10" defaultColWidth="11.44140625" defaultRowHeight="13.8" x14ac:dyDescent="0.25"/>
  <cols>
    <col min="1" max="1" width="33.6640625" style="384" customWidth="1"/>
    <col min="2" max="2" width="48.109375" style="384" customWidth="1"/>
    <col min="3" max="3" width="42.6640625" style="384" customWidth="1"/>
    <col min="4" max="4" width="43.33203125" style="384" customWidth="1"/>
    <col min="5" max="5" width="42.6640625" style="384" customWidth="1"/>
    <col min="6" max="21" width="11.44140625" style="384"/>
    <col min="22" max="22" width="33.6640625" style="384" hidden="1" customWidth="1"/>
    <col min="23" max="24" width="48.109375" style="384" hidden="1" customWidth="1"/>
    <col min="25" max="25" width="39.33203125" style="384" hidden="1" customWidth="1"/>
    <col min="26" max="26" width="48.109375" style="384" hidden="1" customWidth="1"/>
    <col min="27" max="28" width="11.44140625" style="384" hidden="1" customWidth="1"/>
    <col min="29" max="29" width="33.6640625" style="384" hidden="1" customWidth="1"/>
    <col min="30" max="31" width="48.109375" style="384" hidden="1" customWidth="1"/>
    <col min="32" max="32" width="39.33203125" style="384" hidden="1" customWidth="1"/>
    <col min="33" max="33" width="48.109375" style="384" hidden="1" customWidth="1"/>
    <col min="34" max="16384" width="11.44140625" style="384"/>
  </cols>
  <sheetData>
    <row r="1" spans="1:33" x14ac:dyDescent="0.25">
      <c r="A1" s="385" t="str">
        <f>IF(Lang=Instructions!$B$40,'7.2'!V1,'7.2'!AC1)</f>
        <v>6.14 Passif au titre de la couverture restante</v>
      </c>
      <c r="V1" s="385" t="s">
        <v>420</v>
      </c>
      <c r="AC1" s="385" t="s">
        <v>421</v>
      </c>
    </row>
    <row r="2" spans="1:33" ht="14.4" thickBot="1" x14ac:dyDescent="0.3">
      <c r="A2" s="384" t="str">
        <f>IF(Lang=Instructions!$B$40,'7.2'!V2,'7.2'!AC2)</f>
        <v>Tableau 7.2 - For Reinsurance Contracts Held</v>
      </c>
      <c r="V2" s="384" t="s">
        <v>847</v>
      </c>
      <c r="AC2" s="384" t="s">
        <v>848</v>
      </c>
    </row>
    <row r="3" spans="1:33" ht="30.6" customHeight="1" thickBot="1" x14ac:dyDescent="0.3">
      <c r="A3" s="257" t="str">
        <f>IF(Lang=Instructions!$B$40,'7.2'!V3,'7.2'!AC3)</f>
        <v>Portefeuille</v>
      </c>
      <c r="B3" s="272" t="str">
        <f>IF(Lang=Instructions!$B$40,'7.2'!W3,'7.2'!AD3)</f>
        <v>Groupe</v>
      </c>
      <c r="C3" s="272" t="str">
        <f>IF(Lang=Instructions!$B$40,'7.2'!X3,'7.2'!AE3)</f>
        <v>Composition</v>
      </c>
      <c r="D3" s="272" t="str">
        <f>IF(Lang=Instructions!$B$40,'7.2'!Y3,'7.2'!AF3)</f>
        <v>Méthode d'évaluation (MRP ou MGE)</v>
      </c>
      <c r="E3" s="272" t="str">
        <f>IF(Lang=Instructions!$B$40,'7.2'!Z3,'7.2'!AG3)</f>
        <v>Justification du regroupement</v>
      </c>
      <c r="V3" s="9" t="s">
        <v>107</v>
      </c>
      <c r="W3" s="452" t="s">
        <v>119</v>
      </c>
      <c r="X3" s="452" t="s">
        <v>377</v>
      </c>
      <c r="Y3" s="452" t="s">
        <v>303</v>
      </c>
      <c r="Z3" s="452" t="s">
        <v>296</v>
      </c>
      <c r="AC3" s="9" t="s">
        <v>0</v>
      </c>
      <c r="AD3" s="452" t="s">
        <v>19</v>
      </c>
      <c r="AE3" s="452" t="s">
        <v>377</v>
      </c>
      <c r="AF3" s="452" t="s">
        <v>302</v>
      </c>
      <c r="AG3" s="452" t="s">
        <v>297</v>
      </c>
    </row>
    <row r="4" spans="1:33" ht="29.4" customHeight="1" x14ac:dyDescent="0.25">
      <c r="A4" s="706" t="str">
        <f>IF(Lang=Instructions!$B$40,'7.2'!V4,'7.2'!AC4)</f>
        <v>Portefeuille 1</v>
      </c>
      <c r="B4" s="2" t="str">
        <f>IF(Lang=Instructions!$B$40,'7.2'!W4,'7.2'!AD4)</f>
        <v>Contrats déficitaires au moment de la comptabilisation initiale</v>
      </c>
      <c r="C4" s="82" t="str">
        <f>IF(Lang=Instructions!$B$40,'7.2'!X4,'7.2'!AE4)</f>
        <v>Groupe 1</v>
      </c>
      <c r="D4" s="229" t="str">
        <f>IF(Lang=Instructions!$B$40,$Y$13,$AF$13)</f>
        <v>MRP ou MGE?</v>
      </c>
      <c r="E4" s="82"/>
      <c r="V4" s="711" t="s">
        <v>108</v>
      </c>
      <c r="W4" s="2" t="s">
        <v>120</v>
      </c>
      <c r="X4" s="74" t="s">
        <v>378</v>
      </c>
      <c r="Y4" s="74" t="str">
        <f>Y15</f>
        <v>MGE</v>
      </c>
      <c r="Z4" s="82"/>
      <c r="AC4" s="711" t="s">
        <v>2</v>
      </c>
      <c r="AD4" s="2" t="s">
        <v>20</v>
      </c>
      <c r="AE4" s="74" t="s">
        <v>382</v>
      </c>
      <c r="AF4" s="74" t="str">
        <f>AF15</f>
        <v>GMA</v>
      </c>
      <c r="AG4" s="82"/>
    </row>
    <row r="5" spans="1:33" ht="14.25" customHeight="1" x14ac:dyDescent="0.25">
      <c r="A5" s="707"/>
      <c r="B5" s="710" t="str">
        <f>IF(Lang=Instructions!$B$40,'7.2'!W5,'7.2'!AD5)</f>
        <v>Contrats qui n'ont pas de possibilité importante de devenir déficitaires par la suite</v>
      </c>
      <c r="C5" s="453" t="str">
        <f>IF(Lang=Instructions!$B$40,'7.2'!X5,'7.2'!AE5)</f>
        <v>Groupe 2</v>
      </c>
      <c r="D5" s="230" t="str">
        <f>IF(Lang=Instructions!$B$40,$Y$13,$AF$13)</f>
        <v>MRP ou MGE?</v>
      </c>
      <c r="E5" s="3"/>
      <c r="V5" s="712"/>
      <c r="W5" s="709" t="s">
        <v>121</v>
      </c>
      <c r="X5" s="75" t="s">
        <v>379</v>
      </c>
      <c r="Y5" s="33" t="str">
        <f>Y15</f>
        <v>MGE</v>
      </c>
      <c r="Z5" s="3"/>
      <c r="AC5" s="712"/>
      <c r="AD5" s="709" t="s">
        <v>742</v>
      </c>
      <c r="AE5" s="75" t="s">
        <v>383</v>
      </c>
      <c r="AF5" s="33" t="str">
        <f>AF14</f>
        <v>PAA</v>
      </c>
      <c r="AG5" s="3"/>
    </row>
    <row r="6" spans="1:33" x14ac:dyDescent="0.25">
      <c r="A6" s="707"/>
      <c r="B6" s="710"/>
      <c r="C6" s="128" t="str">
        <f>IF(Lang=Instructions!$B$40,'7.2'!X6,'7.2'!AE6)</f>
        <v>Groupe 3</v>
      </c>
      <c r="D6" s="231" t="str">
        <f>IF(Lang=Instructions!$B$40,$Y$13,$AF$13)</f>
        <v>MRP ou MGE?</v>
      </c>
      <c r="E6" s="83"/>
      <c r="V6" s="712"/>
      <c r="W6" s="709"/>
      <c r="X6" s="76" t="s">
        <v>380</v>
      </c>
      <c r="Y6" s="77" t="str">
        <f>Y14</f>
        <v>MRP</v>
      </c>
      <c r="Z6" s="83"/>
      <c r="AC6" s="712"/>
      <c r="AD6" s="709"/>
      <c r="AE6" s="76" t="s">
        <v>384</v>
      </c>
      <c r="AF6" s="77" t="str">
        <f>AF15</f>
        <v>GMA</v>
      </c>
      <c r="AG6" s="83"/>
    </row>
    <row r="7" spans="1:33" ht="14.4" thickBot="1" x14ac:dyDescent="0.3">
      <c r="A7" s="708"/>
      <c r="B7" s="4" t="str">
        <f>IF(Lang=Instructions!$B$40,'7.2'!W7,'7.2'!AD7)</f>
        <v>Autre</v>
      </c>
      <c r="C7" s="84" t="str">
        <f>IF(Lang=Instructions!$B$40,'7.2'!X7,'7.2'!AE7)</f>
        <v>Groupe 4</v>
      </c>
      <c r="D7" s="232" t="str">
        <f>IF(Lang=Instructions!$B$40,$Y$13,$AF$13)</f>
        <v>MRP ou MGE?</v>
      </c>
      <c r="E7" s="84"/>
      <c r="V7" s="713"/>
      <c r="W7" s="4" t="s">
        <v>122</v>
      </c>
      <c r="X7" s="78" t="s">
        <v>381</v>
      </c>
      <c r="Y7" s="78" t="str">
        <f>Y15</f>
        <v>MGE</v>
      </c>
      <c r="Z7" s="84"/>
      <c r="AC7" s="713"/>
      <c r="AD7" s="4" t="s">
        <v>21</v>
      </c>
      <c r="AE7" s="78" t="s">
        <v>385</v>
      </c>
      <c r="AF7" s="78" t="str">
        <f>AF15</f>
        <v>GMA</v>
      </c>
      <c r="AG7" s="84"/>
    </row>
    <row r="8" spans="1:33" ht="27.6" x14ac:dyDescent="0.25">
      <c r="A8" s="706" t="str">
        <f>IF(Lang=Instructions!$B$40,'7.2'!V8,'7.2'!AC8)</f>
        <v>Portefeuille 2</v>
      </c>
      <c r="B8" s="2" t="str">
        <f>IF(Lang=Instructions!$B$40,'7.2'!W8,'7.2'!AD8)</f>
        <v>Contrats déficitaires au moment de la comptabilisation initiale</v>
      </c>
      <c r="C8" s="82"/>
      <c r="D8" s="229" t="str">
        <f>IF(Lang=Instructions!$B$40,$Y$13,$AF$13)</f>
        <v>MRP ou MGE?</v>
      </c>
      <c r="E8" s="82"/>
      <c r="V8" s="711" t="s">
        <v>109</v>
      </c>
      <c r="W8" s="2" t="s">
        <v>120</v>
      </c>
      <c r="X8" s="74"/>
      <c r="Y8" s="74"/>
      <c r="Z8" s="82"/>
      <c r="AC8" s="711" t="s">
        <v>6</v>
      </c>
      <c r="AD8" s="2" t="s">
        <v>20</v>
      </c>
      <c r="AE8" s="74"/>
      <c r="AF8" s="74"/>
      <c r="AG8" s="82"/>
    </row>
    <row r="9" spans="1:33" ht="27.6" x14ac:dyDescent="0.25">
      <c r="A9" s="707"/>
      <c r="B9" s="187" t="str">
        <f>IF(Lang=Instructions!$B$40,'7.2'!W9,'7.2'!AD9)</f>
        <v>Contrats qui n'ont pas de possibilité importante de devenir déficitaires par la suite</v>
      </c>
      <c r="C9" s="453"/>
      <c r="D9" s="230" t="str">
        <f>IF(Lang=Instructions!$B$40,$Y$13,$AF$13)</f>
        <v>MRP ou MGE?</v>
      </c>
      <c r="E9" s="3"/>
      <c r="V9" s="712"/>
      <c r="W9" s="453" t="s">
        <v>121</v>
      </c>
      <c r="X9" s="75"/>
      <c r="Y9" s="33"/>
      <c r="Z9" s="3"/>
      <c r="AC9" s="712"/>
      <c r="AD9" s="453" t="s">
        <v>742</v>
      </c>
      <c r="AE9" s="75"/>
      <c r="AF9" s="33"/>
      <c r="AG9" s="3"/>
    </row>
    <row r="10" spans="1:33" ht="14.4" thickBot="1" x14ac:dyDescent="0.3">
      <c r="A10" s="708"/>
      <c r="B10" s="4" t="str">
        <f>IF(Lang=Instructions!$B$40,'7.2'!W10,'7.2'!AD10)</f>
        <v>Autre</v>
      </c>
      <c r="C10" s="84"/>
      <c r="D10" s="232" t="str">
        <f>IF(Lang=Instructions!$B$40,$Y$13,$AF$13)</f>
        <v>MRP ou MGE?</v>
      </c>
      <c r="E10" s="84"/>
      <c r="V10" s="713"/>
      <c r="W10" s="4" t="s">
        <v>122</v>
      </c>
      <c r="X10" s="78"/>
      <c r="Y10" s="78"/>
      <c r="Z10" s="84"/>
      <c r="AC10" s="713"/>
      <c r="AD10" s="4" t="s">
        <v>21</v>
      </c>
      <c r="AE10" s="78"/>
      <c r="AF10" s="78"/>
      <c r="AG10" s="84"/>
    </row>
    <row r="11" spans="1:33" ht="14.4" thickBot="1" x14ac:dyDescent="0.3">
      <c r="A11" s="129" t="s">
        <v>22</v>
      </c>
      <c r="B11" s="81"/>
      <c r="C11" s="81"/>
      <c r="D11" s="233" t="str">
        <f>IF(Lang=Instructions!$B$40,$Y$13,$AF$13)</f>
        <v>MRP ou MGE?</v>
      </c>
      <c r="E11" s="81"/>
      <c r="V11" s="79" t="s">
        <v>22</v>
      </c>
      <c r="W11" s="81"/>
      <c r="X11" s="80"/>
      <c r="Y11" s="80"/>
      <c r="Z11" s="81"/>
      <c r="AC11" s="79" t="s">
        <v>22</v>
      </c>
      <c r="AD11" s="81"/>
      <c r="AE11" s="80"/>
      <c r="AF11" s="80"/>
      <c r="AG11" s="81"/>
    </row>
    <row r="13" spans="1:33" x14ac:dyDescent="0.25">
      <c r="Y13" s="384" t="s">
        <v>828</v>
      </c>
      <c r="AF13" s="384" t="s">
        <v>827</v>
      </c>
    </row>
    <row r="14" spans="1:33" x14ac:dyDescent="0.25">
      <c r="Y14" s="384" t="s">
        <v>279</v>
      </c>
      <c r="AF14" s="384" t="s">
        <v>281</v>
      </c>
    </row>
    <row r="15" spans="1:33" x14ac:dyDescent="0.25">
      <c r="Y15" s="384" t="s">
        <v>280</v>
      </c>
      <c r="AF15" s="384" t="s">
        <v>282</v>
      </c>
    </row>
    <row r="18" spans="1:1" x14ac:dyDescent="0.25">
      <c r="A18" s="402"/>
    </row>
  </sheetData>
  <mergeCells count="9">
    <mergeCell ref="AD5:AD6"/>
    <mergeCell ref="A8:A10"/>
    <mergeCell ref="V8:V10"/>
    <mergeCell ref="AC8:AC10"/>
    <mergeCell ref="A4:A7"/>
    <mergeCell ref="V4:V7"/>
    <mergeCell ref="AC4:AC7"/>
    <mergeCell ref="B5:B6"/>
    <mergeCell ref="W5:W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IF(Lang=Instructions!$B$40,$Y$13:$Y$15,$AF$13:$AF$15)</xm:f>
          </x14:formula1>
          <xm:sqref>D4:D11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5B0B8-A5A2-4BFB-84AA-BA2E26320C0B}">
  <sheetPr codeName="Feuil8"/>
  <dimension ref="A1:CE44"/>
  <sheetViews>
    <sheetView workbookViewId="0"/>
  </sheetViews>
  <sheetFormatPr baseColWidth="10" defaultColWidth="11.44140625" defaultRowHeight="13.8" x14ac:dyDescent="0.25"/>
  <cols>
    <col min="1" max="1" width="3" style="403" customWidth="1"/>
    <col min="2" max="2" width="22.33203125" style="384" customWidth="1"/>
    <col min="3" max="3" width="14.33203125" style="384" customWidth="1"/>
    <col min="4" max="4" width="14.44140625" style="384" customWidth="1"/>
    <col min="5" max="6" width="15.109375" style="384" customWidth="1"/>
    <col min="7" max="24" width="14.44140625" style="384" customWidth="1"/>
    <col min="25" max="25" width="12.5546875" style="384" customWidth="1"/>
    <col min="26" max="27" width="12.5546875" style="5" customWidth="1"/>
    <col min="28" max="29" width="11.44140625" style="384"/>
    <col min="30" max="30" width="22.6640625" style="384" hidden="1" customWidth="1"/>
    <col min="31" max="52" width="11.44140625" style="384" hidden="1" customWidth="1"/>
    <col min="53" max="55" width="12.33203125" style="5" hidden="1" customWidth="1"/>
    <col min="56" max="57" width="11.44140625" style="384" hidden="1" customWidth="1"/>
    <col min="58" max="58" width="22.44140625" style="384" hidden="1" customWidth="1"/>
    <col min="59" max="83" width="11.44140625" style="384" hidden="1" customWidth="1"/>
    <col min="84" max="16384" width="11.44140625" style="384"/>
  </cols>
  <sheetData>
    <row r="1" spans="1:83" x14ac:dyDescent="0.25">
      <c r="B1" s="385" t="str">
        <f>IF(Lang=Instructions!$B$40,'8.1'!AD1,'8.1'!BF1)</f>
        <v>6.16 Conciliation des passifs</v>
      </c>
      <c r="C1" s="385"/>
      <c r="AD1" s="385" t="s">
        <v>393</v>
      </c>
      <c r="AE1" s="385"/>
      <c r="BF1" s="385" t="s">
        <v>392</v>
      </c>
      <c r="BG1" s="385"/>
    </row>
    <row r="2" spans="1:83" x14ac:dyDescent="0.25">
      <c r="B2" s="384" t="str">
        <f>IF(Lang=Instructions!$B$40,'8.1'!AD2,'8.1'!BF2)</f>
        <v>Tableau 8.1 - Pour les contrats d'assurance émis</v>
      </c>
      <c r="AD2" s="384" t="s">
        <v>386</v>
      </c>
      <c r="BF2" s="384" t="s">
        <v>450</v>
      </c>
    </row>
    <row r="3" spans="1:83" ht="14.4" thickBot="1" x14ac:dyDescent="0.3">
      <c r="B3" s="384" t="str">
        <f>IF(Lang=Instructions!$B$40,'8.1'!AD3,'8.1'!BF3)</f>
        <v>(en milliers de dollars)</v>
      </c>
      <c r="C3" s="385"/>
      <c r="AD3" s="384" t="s">
        <v>115</v>
      </c>
      <c r="AE3" s="385"/>
      <c r="BF3" s="384" t="s">
        <v>741</v>
      </c>
      <c r="BG3" s="385"/>
    </row>
    <row r="4" spans="1:83" ht="15.75" customHeight="1" thickBot="1" x14ac:dyDescent="0.3">
      <c r="B4" s="738" t="str">
        <f>IF(Lang=Instructions!$B$40,'8.1'!AD4,'8.1'!BF4)</f>
        <v>Portefeuille*</v>
      </c>
      <c r="C4" s="701" t="str">
        <f>IF(Lang=Instructions!$B$40,'8.1'!AE4,'8.1'!BG4)</f>
        <v>Passif au titre de la couverture restante</v>
      </c>
      <c r="D4" s="750"/>
      <c r="E4" s="750"/>
      <c r="F4" s="750"/>
      <c r="G4" s="750"/>
      <c r="H4" s="750"/>
      <c r="I4" s="750"/>
      <c r="J4" s="750"/>
      <c r="K4" s="750"/>
      <c r="L4" s="750"/>
      <c r="M4" s="750"/>
      <c r="N4" s="750"/>
      <c r="O4" s="750"/>
      <c r="P4" s="750"/>
      <c r="Q4" s="701" t="str">
        <f>IF(Lang=Instructions!$B$40,'8.1'!AS4,'8.1'!BU4)</f>
        <v>Passif au titre des sinistres survenus
(3)</v>
      </c>
      <c r="R4" s="750"/>
      <c r="S4" s="750"/>
      <c r="T4" s="750"/>
      <c r="U4" s="750"/>
      <c r="V4" s="750"/>
      <c r="W4" s="750"/>
      <c r="X4" s="751"/>
      <c r="Y4" s="741" t="str">
        <f>IF(Lang=Instructions!$B$40,'8.1'!BA4,'8.1'!CC4)</f>
        <v>Total
(4)</v>
      </c>
      <c r="Z4" s="744" t="str">
        <f>IF(Lang=Instructions!$B$40,'8.1'!BB4,'8.1'!CD4)</f>
        <v>Total des positions d'actifs 
basé sur la colonne
(4)</v>
      </c>
      <c r="AA4" s="747" t="str">
        <f>IF(Lang=Instructions!$B$40,'8.1'!BC4,'8.1'!CE4)</f>
        <v>Total des positions de passifs 
basé sur la colonne
(4)</v>
      </c>
      <c r="AD4" s="717" t="s">
        <v>300</v>
      </c>
      <c r="AE4" s="698" t="s">
        <v>123</v>
      </c>
      <c r="AF4" s="699"/>
      <c r="AG4" s="699"/>
      <c r="AH4" s="699"/>
      <c r="AI4" s="699"/>
      <c r="AJ4" s="699"/>
      <c r="AK4" s="699"/>
      <c r="AL4" s="699"/>
      <c r="AM4" s="699"/>
      <c r="AN4" s="699"/>
      <c r="AO4" s="699"/>
      <c r="AP4" s="699"/>
      <c r="AQ4" s="699"/>
      <c r="AR4" s="700"/>
      <c r="AS4" s="674" t="s">
        <v>124</v>
      </c>
      <c r="AT4" s="675"/>
      <c r="AU4" s="675"/>
      <c r="AV4" s="675"/>
      <c r="AW4" s="675"/>
      <c r="AX4" s="675"/>
      <c r="AY4" s="675"/>
      <c r="AZ4" s="676"/>
      <c r="BA4" s="729" t="s">
        <v>24</v>
      </c>
      <c r="BB4" s="732" t="s">
        <v>236</v>
      </c>
      <c r="BC4" s="735" t="s">
        <v>238</v>
      </c>
      <c r="BF4" s="717" t="s">
        <v>301</v>
      </c>
      <c r="BG4" s="674" t="s">
        <v>23</v>
      </c>
      <c r="BH4" s="675"/>
      <c r="BI4" s="675"/>
      <c r="BJ4" s="675"/>
      <c r="BK4" s="675"/>
      <c r="BL4" s="675"/>
      <c r="BM4" s="675"/>
      <c r="BN4" s="675"/>
      <c r="BO4" s="675"/>
      <c r="BP4" s="675"/>
      <c r="BQ4" s="675"/>
      <c r="BR4" s="675"/>
      <c r="BS4" s="675"/>
      <c r="BT4" s="676"/>
      <c r="BU4" s="674" t="s">
        <v>42</v>
      </c>
      <c r="BV4" s="675"/>
      <c r="BW4" s="675"/>
      <c r="BX4" s="675"/>
      <c r="BY4" s="675"/>
      <c r="BZ4" s="675"/>
      <c r="CA4" s="675"/>
      <c r="CB4" s="676"/>
      <c r="CC4" s="720" t="s">
        <v>24</v>
      </c>
      <c r="CD4" s="723" t="s">
        <v>25</v>
      </c>
      <c r="CE4" s="714" t="s">
        <v>26</v>
      </c>
    </row>
    <row r="5" spans="1:83" ht="49.5" customHeight="1" thickBot="1" x14ac:dyDescent="0.3">
      <c r="B5" s="739"/>
      <c r="C5" s="669" t="str">
        <f>IF(Lang=Instructions!$B$40,'8.1'!AE5,'8.1'!BG5)</f>
        <v>Excluant la composante de perte
(1)</v>
      </c>
      <c r="D5" s="670"/>
      <c r="E5" s="670"/>
      <c r="F5" s="670"/>
      <c r="G5" s="670"/>
      <c r="H5" s="670"/>
      <c r="I5" s="670"/>
      <c r="J5" s="670"/>
      <c r="K5" s="671"/>
      <c r="L5" s="670" t="str">
        <f>IF(Lang=Instructions!$B$40,'8.1'!AN5,'8.1'!BP5)</f>
        <v>Élément de perte
(2)</v>
      </c>
      <c r="M5" s="670"/>
      <c r="N5" s="670"/>
      <c r="O5" s="670"/>
      <c r="P5" s="670"/>
      <c r="Q5" s="702"/>
      <c r="R5" s="752"/>
      <c r="S5" s="752"/>
      <c r="T5" s="752"/>
      <c r="U5" s="752"/>
      <c r="V5" s="752"/>
      <c r="W5" s="752"/>
      <c r="X5" s="753"/>
      <c r="Y5" s="742"/>
      <c r="Z5" s="745"/>
      <c r="AA5" s="748"/>
      <c r="AD5" s="718"/>
      <c r="AE5" s="698" t="s">
        <v>125</v>
      </c>
      <c r="AF5" s="699"/>
      <c r="AG5" s="699"/>
      <c r="AH5" s="699"/>
      <c r="AI5" s="699"/>
      <c r="AJ5" s="699"/>
      <c r="AK5" s="699"/>
      <c r="AL5" s="699"/>
      <c r="AM5" s="700"/>
      <c r="AN5" s="698" t="s">
        <v>126</v>
      </c>
      <c r="AO5" s="699"/>
      <c r="AP5" s="699"/>
      <c r="AQ5" s="699"/>
      <c r="AR5" s="700"/>
      <c r="AS5" s="726"/>
      <c r="AT5" s="727"/>
      <c r="AU5" s="727"/>
      <c r="AV5" s="727"/>
      <c r="AW5" s="727"/>
      <c r="AX5" s="727"/>
      <c r="AY5" s="727"/>
      <c r="AZ5" s="728"/>
      <c r="BA5" s="730"/>
      <c r="BB5" s="733"/>
      <c r="BC5" s="736"/>
      <c r="BF5" s="718"/>
      <c r="BG5" s="698" t="s">
        <v>27</v>
      </c>
      <c r="BH5" s="699"/>
      <c r="BI5" s="699"/>
      <c r="BJ5" s="699"/>
      <c r="BK5" s="699"/>
      <c r="BL5" s="699"/>
      <c r="BM5" s="699"/>
      <c r="BN5" s="699"/>
      <c r="BO5" s="700"/>
      <c r="BP5" s="698" t="s">
        <v>28</v>
      </c>
      <c r="BQ5" s="699"/>
      <c r="BR5" s="699"/>
      <c r="BS5" s="699"/>
      <c r="BT5" s="700"/>
      <c r="BU5" s="726"/>
      <c r="BV5" s="727"/>
      <c r="BW5" s="727"/>
      <c r="BX5" s="727"/>
      <c r="BY5" s="727"/>
      <c r="BZ5" s="727"/>
      <c r="CA5" s="727"/>
      <c r="CB5" s="728"/>
      <c r="CC5" s="721"/>
      <c r="CD5" s="724"/>
      <c r="CE5" s="715"/>
    </row>
    <row r="6" spans="1:83" ht="138" customHeight="1" thickBot="1" x14ac:dyDescent="0.3">
      <c r="B6" s="740"/>
      <c r="C6" s="273" t="str">
        <f>IF(Lang=Instructions!$B$40,'8.1'!AE6,'8.1'!BG6)</f>
        <v>Solde d'ouverture net
Ligne 099</v>
      </c>
      <c r="D6" s="274" t="str">
        <f>IF(Lang=Instructions!$B$40,'8.1'!AF6,'8.1'!BH6)</f>
        <v>Produits des activités d'assurance
Ligne 199</v>
      </c>
      <c r="E6" s="274" t="str">
        <f>IF(Lang=Instructions!$B$40,'8.1'!AG6,'8.1'!BI6)</f>
        <v>Amortissement des flux de trésorerie liés aux frais d'acquisition
Ligne 220</v>
      </c>
      <c r="F6" s="274" t="str">
        <f>IF(Lang=Instructions!$B$40,'8.1'!AH6,'8.1'!BJ6)</f>
        <v>Composants investissements
Ligne 310</v>
      </c>
      <c r="G6" s="274" t="str">
        <f>IF(Lang=Instructions!$B$40,'8.1'!AI6,'8.1'!BK6)</f>
        <v>Charges financières nettes afférentes aux contrats d'assurance
Ligne 410</v>
      </c>
      <c r="H6" s="274" t="str">
        <f>IF(Lang=Instructions!$B$40,'8.1'!AJ6,'8.1'!BL6)</f>
        <v>Effet des variations des cours de monnaies étrangères
Ligne 430</v>
      </c>
      <c r="I6" s="274" t="str">
        <f>IF(Lang=Instructions!$B$40,'8.1'!AK6,'8.1'!BM6)</f>
        <v>Primes reçues au titre des contrats d'assurance
Ligne 510</v>
      </c>
      <c r="J6" s="274" t="str">
        <f>IF(Lang=Instructions!$B$40,'8.1'!AL6,'8.1'!BN6)</f>
        <v>Flux de trésorerie liés aux frais d'acquisition
Ligne 530</v>
      </c>
      <c r="K6" s="275" t="str">
        <f>IF(Lang=Instructions!$B$40,'8.1'!AM6,'8.1'!BO6)</f>
        <v>Solde de clôture net
Ligne 799</v>
      </c>
      <c r="L6" s="276" t="str">
        <f>IF(Lang=Instructions!$B$40,'8.1'!AN6,'8.1'!BP6)</f>
        <v>Solde d'ouverture net
Ligne 099</v>
      </c>
      <c r="M6" s="277" t="str">
        <f>IF(Lang=Instructions!$B$40,'8.1'!AO6,'8.1'!BQ6)</f>
        <v>Sinistres survenus et autres charges afférentes aux activités d’assurance 
Ligne 210</v>
      </c>
      <c r="N6" s="277" t="str">
        <f>IF(Lang=Instructions!$B$40,'8.1'!AP6,'8.1'!BR6)</f>
        <v>Pertes et reprise de pertes sur contrats déficitaires
Ligne 230</v>
      </c>
      <c r="O6" s="277" t="str">
        <f>IF(Lang=Instructions!$B$40,'8.1'!AQ6,'8.1'!BS6)</f>
        <v>Charges financières nettes afférentes aux contrats d'assurance
Ligne 410</v>
      </c>
      <c r="P6" s="278" t="str">
        <f>IF(Lang=Instructions!$B$40,'8.1'!AR6,'8.1'!BT6)</f>
        <v>Solde de clôture net
Ligne 799</v>
      </c>
      <c r="Q6" s="279" t="str">
        <f>IF(Lang=Instructions!$B$40,'8.1'!AS6,'8.1'!BU6)</f>
        <v>Solde d'ouverture net
Ligne 099</v>
      </c>
      <c r="R6" s="277" t="str">
        <f>IF(Lang=Instructions!$B$40,'8.1'!AT6,'8.1'!BV6)</f>
        <v>Sinistres survenus et autres charges afférentes aux activités d’assurance 
Ligne 210</v>
      </c>
      <c r="S6" s="277" t="str">
        <f>IF(Lang=Instructions!$B$40,'8.1'!AU6,'8.1'!BW6)</f>
        <v>Rajustement des passifs au titre des sinistres survenus
Ligne 240</v>
      </c>
      <c r="T6" s="277" t="str">
        <f>IF(Lang=Instructions!$B$40,'8.1'!AV6,'8.1'!BX6)</f>
        <v>Composants investissements
Ligne 310</v>
      </c>
      <c r="U6" s="277" t="str">
        <f>IF(Lang=Instructions!$B$40,'8.1'!AW6,'8.1'!BY6)</f>
        <v>Charges financières nettes afférentes aux contrats d'assurance
Ligne 410</v>
      </c>
      <c r="V6" s="277" t="str">
        <f>IF(Lang=Instructions!$B$40,'8.1'!AX6,'8.1'!BZ6)</f>
        <v>Effet des variations des cours de monnaies étrangères
Ligne 430</v>
      </c>
      <c r="W6" s="277" t="str">
        <f>IF(Lang=Instructions!$B$40,'8.1'!AY6,'8.1'!CA6)</f>
        <v>Sinistres, prestations et autres charges payées
Ligne 520</v>
      </c>
      <c r="X6" s="280" t="str">
        <f>IF(Lang=Instructions!$B$40,'8.1'!AZ6,'8.1'!CB6)</f>
        <v>Solde de clôture net
Ligne 799</v>
      </c>
      <c r="Y6" s="743"/>
      <c r="Z6" s="746"/>
      <c r="AA6" s="749"/>
      <c r="AD6" s="719"/>
      <c r="AE6" s="56" t="s">
        <v>298</v>
      </c>
      <c r="AF6" s="44" t="s">
        <v>127</v>
      </c>
      <c r="AG6" s="44" t="s">
        <v>128</v>
      </c>
      <c r="AH6" s="44" t="s">
        <v>830</v>
      </c>
      <c r="AI6" s="44" t="s">
        <v>129</v>
      </c>
      <c r="AJ6" s="44" t="s">
        <v>216</v>
      </c>
      <c r="AK6" s="44" t="s">
        <v>130</v>
      </c>
      <c r="AL6" s="44" t="s">
        <v>131</v>
      </c>
      <c r="AM6" s="45" t="s">
        <v>132</v>
      </c>
      <c r="AN6" s="56" t="s">
        <v>298</v>
      </c>
      <c r="AO6" s="44" t="s">
        <v>134</v>
      </c>
      <c r="AP6" s="44" t="s">
        <v>133</v>
      </c>
      <c r="AQ6" s="44" t="s">
        <v>129</v>
      </c>
      <c r="AR6" s="45" t="s">
        <v>132</v>
      </c>
      <c r="AS6" s="57" t="s">
        <v>298</v>
      </c>
      <c r="AT6" s="44" t="s">
        <v>134</v>
      </c>
      <c r="AU6" s="44" t="s">
        <v>135</v>
      </c>
      <c r="AV6" s="44" t="s">
        <v>830</v>
      </c>
      <c r="AW6" s="44" t="s">
        <v>129</v>
      </c>
      <c r="AX6" s="44" t="s">
        <v>216</v>
      </c>
      <c r="AY6" s="44" t="s">
        <v>136</v>
      </c>
      <c r="AZ6" s="45" t="s">
        <v>132</v>
      </c>
      <c r="BA6" s="731"/>
      <c r="BB6" s="734"/>
      <c r="BC6" s="737"/>
      <c r="BF6" s="719"/>
      <c r="BG6" s="56" t="s">
        <v>299</v>
      </c>
      <c r="BH6" s="44" t="s">
        <v>29</v>
      </c>
      <c r="BI6" s="44" t="s">
        <v>30</v>
      </c>
      <c r="BJ6" s="44" t="s">
        <v>829</v>
      </c>
      <c r="BK6" s="44" t="s">
        <v>31</v>
      </c>
      <c r="BL6" s="44" t="s">
        <v>387</v>
      </c>
      <c r="BM6" s="44" t="s">
        <v>32</v>
      </c>
      <c r="BN6" s="44" t="s">
        <v>33</v>
      </c>
      <c r="BO6" s="45" t="s">
        <v>34</v>
      </c>
      <c r="BP6" s="56" t="s">
        <v>299</v>
      </c>
      <c r="BQ6" s="44" t="s">
        <v>35</v>
      </c>
      <c r="BR6" s="44" t="s">
        <v>36</v>
      </c>
      <c r="BS6" s="44" t="s">
        <v>31</v>
      </c>
      <c r="BT6" s="45" t="s">
        <v>34</v>
      </c>
      <c r="BU6" s="57" t="s">
        <v>299</v>
      </c>
      <c r="BV6" s="44" t="s">
        <v>35</v>
      </c>
      <c r="BW6" s="44" t="s">
        <v>37</v>
      </c>
      <c r="BX6" s="44" t="s">
        <v>829</v>
      </c>
      <c r="BY6" s="44" t="s">
        <v>31</v>
      </c>
      <c r="BZ6" s="44" t="s">
        <v>388</v>
      </c>
      <c r="CA6" s="44" t="s">
        <v>38</v>
      </c>
      <c r="CB6" s="45" t="s">
        <v>34</v>
      </c>
      <c r="CC6" s="722"/>
      <c r="CD6" s="725"/>
      <c r="CE6" s="716"/>
    </row>
    <row r="7" spans="1:83" x14ac:dyDescent="0.25">
      <c r="B7" s="366" t="s">
        <v>283</v>
      </c>
      <c r="C7" s="266" t="s">
        <v>284</v>
      </c>
      <c r="D7" s="368" t="s">
        <v>425</v>
      </c>
      <c r="E7" s="368" t="s">
        <v>632</v>
      </c>
      <c r="F7" s="368" t="s">
        <v>633</v>
      </c>
      <c r="G7" s="368" t="s">
        <v>634</v>
      </c>
      <c r="H7" s="368" t="s">
        <v>635</v>
      </c>
      <c r="I7" s="368" t="s">
        <v>636</v>
      </c>
      <c r="J7" s="368" t="s">
        <v>637</v>
      </c>
      <c r="K7" s="369" t="s">
        <v>638</v>
      </c>
      <c r="L7" s="371" t="s">
        <v>639</v>
      </c>
      <c r="M7" s="368" t="s">
        <v>640</v>
      </c>
      <c r="N7" s="368" t="s">
        <v>641</v>
      </c>
      <c r="O7" s="368" t="s">
        <v>642</v>
      </c>
      <c r="P7" s="372" t="s">
        <v>643</v>
      </c>
      <c r="Q7" s="370" t="s">
        <v>644</v>
      </c>
      <c r="R7" s="368" t="s">
        <v>645</v>
      </c>
      <c r="S7" s="368" t="s">
        <v>646</v>
      </c>
      <c r="T7" s="368" t="s">
        <v>647</v>
      </c>
      <c r="U7" s="368" t="s">
        <v>648</v>
      </c>
      <c r="V7" s="368" t="s">
        <v>649</v>
      </c>
      <c r="W7" s="368" t="s">
        <v>650</v>
      </c>
      <c r="X7" s="369" t="s">
        <v>651</v>
      </c>
      <c r="Y7" s="370" t="s">
        <v>652</v>
      </c>
      <c r="Z7" s="368" t="s">
        <v>653</v>
      </c>
      <c r="AA7" s="369" t="s">
        <v>654</v>
      </c>
      <c r="AD7" s="454"/>
      <c r="AE7" s="165"/>
      <c r="AF7" s="166"/>
      <c r="AG7" s="166"/>
      <c r="AH7" s="166"/>
      <c r="AI7" s="166"/>
      <c r="AJ7" s="166"/>
      <c r="AK7" s="166"/>
      <c r="AL7" s="166"/>
      <c r="AM7" s="167"/>
      <c r="AN7" s="165"/>
      <c r="AO7" s="166"/>
      <c r="AP7" s="166"/>
      <c r="AQ7" s="166"/>
      <c r="AR7" s="167"/>
      <c r="AS7" s="165"/>
      <c r="AT7" s="166"/>
      <c r="AU7" s="166"/>
      <c r="AV7" s="166"/>
      <c r="AW7" s="166"/>
      <c r="AX7" s="166"/>
      <c r="AY7" s="166"/>
      <c r="AZ7" s="167"/>
      <c r="BA7" s="168"/>
      <c r="BB7" s="456"/>
      <c r="BC7" s="457"/>
      <c r="BF7" s="454"/>
      <c r="BG7" s="165"/>
      <c r="BH7" s="166"/>
      <c r="BI7" s="166"/>
      <c r="BJ7" s="166"/>
      <c r="BK7" s="166"/>
      <c r="BL7" s="166"/>
      <c r="BM7" s="166"/>
      <c r="BN7" s="166"/>
      <c r="BO7" s="167"/>
      <c r="BP7" s="165"/>
      <c r="BQ7" s="166"/>
      <c r="BR7" s="166"/>
      <c r="BS7" s="166"/>
      <c r="BT7" s="167"/>
      <c r="BU7" s="165"/>
      <c r="BV7" s="166"/>
      <c r="BW7" s="166"/>
      <c r="BX7" s="166"/>
      <c r="BY7" s="166"/>
      <c r="BZ7" s="166"/>
      <c r="CA7" s="166"/>
      <c r="CB7" s="167"/>
      <c r="CC7" s="168"/>
      <c r="CD7" s="456"/>
      <c r="CE7" s="457"/>
    </row>
    <row r="8" spans="1:83" hidden="1" x14ac:dyDescent="0.25">
      <c r="A8" s="404" t="s">
        <v>861</v>
      </c>
      <c r="B8" s="594" t="s">
        <v>11</v>
      </c>
      <c r="C8" s="595">
        <f>SUM(C9:C38)</f>
        <v>0</v>
      </c>
      <c r="D8" s="596">
        <f t="shared" ref="D8:AA8" si="0">SUM(D9:D38)</f>
        <v>0</v>
      </c>
      <c r="E8" s="596">
        <f t="shared" si="0"/>
        <v>0</v>
      </c>
      <c r="F8" s="596">
        <f t="shared" si="0"/>
        <v>0</v>
      </c>
      <c r="G8" s="596">
        <f t="shared" si="0"/>
        <v>0</v>
      </c>
      <c r="H8" s="596">
        <f t="shared" si="0"/>
        <v>0</v>
      </c>
      <c r="I8" s="596">
        <f t="shared" si="0"/>
        <v>0</v>
      </c>
      <c r="J8" s="596">
        <f t="shared" si="0"/>
        <v>0</v>
      </c>
      <c r="K8" s="596">
        <f t="shared" si="0"/>
        <v>0</v>
      </c>
      <c r="L8" s="595">
        <f t="shared" si="0"/>
        <v>0</v>
      </c>
      <c r="M8" s="596">
        <f t="shared" si="0"/>
        <v>0</v>
      </c>
      <c r="N8" s="596">
        <f t="shared" si="0"/>
        <v>0</v>
      </c>
      <c r="O8" s="596">
        <f t="shared" si="0"/>
        <v>0</v>
      </c>
      <c r="P8" s="596">
        <f t="shared" si="0"/>
        <v>0</v>
      </c>
      <c r="Q8" s="595">
        <f t="shared" si="0"/>
        <v>0</v>
      </c>
      <c r="R8" s="596">
        <f t="shared" si="0"/>
        <v>0</v>
      </c>
      <c r="S8" s="596">
        <f t="shared" si="0"/>
        <v>0</v>
      </c>
      <c r="T8" s="596">
        <f t="shared" si="0"/>
        <v>0</v>
      </c>
      <c r="U8" s="596">
        <f t="shared" si="0"/>
        <v>0</v>
      </c>
      <c r="V8" s="596">
        <f t="shared" si="0"/>
        <v>0</v>
      </c>
      <c r="W8" s="596">
        <f t="shared" si="0"/>
        <v>0</v>
      </c>
      <c r="X8" s="596">
        <f t="shared" si="0"/>
        <v>0</v>
      </c>
      <c r="Y8" s="595">
        <f t="shared" si="0"/>
        <v>0</v>
      </c>
      <c r="Z8" s="596">
        <f t="shared" si="0"/>
        <v>0</v>
      </c>
      <c r="AA8" s="597">
        <f t="shared" si="0"/>
        <v>0</v>
      </c>
      <c r="AD8" s="454"/>
      <c r="AE8" s="165"/>
      <c r="AF8" s="166"/>
      <c r="AG8" s="166"/>
      <c r="AH8" s="166"/>
      <c r="AI8" s="166"/>
      <c r="AJ8" s="166"/>
      <c r="AK8" s="166"/>
      <c r="AL8" s="166"/>
      <c r="AM8" s="167"/>
      <c r="AN8" s="165"/>
      <c r="AO8" s="166"/>
      <c r="AP8" s="166"/>
      <c r="AQ8" s="166"/>
      <c r="AR8" s="167"/>
      <c r="AS8" s="165"/>
      <c r="AT8" s="166"/>
      <c r="AU8" s="166"/>
      <c r="AV8" s="166"/>
      <c r="AW8" s="166"/>
      <c r="AX8" s="166"/>
      <c r="AY8" s="166"/>
      <c r="AZ8" s="167"/>
      <c r="BA8" s="168"/>
      <c r="BB8" s="456"/>
      <c r="BC8" s="457"/>
      <c r="BF8" s="454"/>
      <c r="BG8" s="165"/>
      <c r="BH8" s="166"/>
      <c r="BI8" s="166"/>
      <c r="BJ8" s="166"/>
      <c r="BK8" s="166"/>
      <c r="BL8" s="166"/>
      <c r="BM8" s="166"/>
      <c r="BN8" s="166"/>
      <c r="BO8" s="167"/>
      <c r="BP8" s="165"/>
      <c r="BQ8" s="166"/>
      <c r="BR8" s="166"/>
      <c r="BS8" s="166"/>
      <c r="BT8" s="167"/>
      <c r="BU8" s="165"/>
      <c r="BV8" s="166"/>
      <c r="BW8" s="166"/>
      <c r="BX8" s="166"/>
      <c r="BY8" s="166"/>
      <c r="BZ8" s="166"/>
      <c r="CA8" s="166"/>
      <c r="CB8" s="167"/>
      <c r="CC8" s="168"/>
      <c r="CD8" s="456"/>
      <c r="CE8" s="457"/>
    </row>
    <row r="9" spans="1:83" x14ac:dyDescent="0.25">
      <c r="A9" s="404" t="s">
        <v>283</v>
      </c>
      <c r="B9" s="626" t="str">
        <f>IF(Lang=Instructions!$B$40,'8.1'!AD9,'8.1'!BF9)</f>
        <v>Portefeuille 1</v>
      </c>
      <c r="C9" s="598"/>
      <c r="D9" s="599"/>
      <c r="E9" s="599"/>
      <c r="F9" s="599"/>
      <c r="G9" s="599"/>
      <c r="H9" s="599"/>
      <c r="I9" s="599"/>
      <c r="J9" s="599"/>
      <c r="K9" s="599"/>
      <c r="L9" s="598"/>
      <c r="M9" s="599"/>
      <c r="N9" s="599"/>
      <c r="O9" s="599"/>
      <c r="P9" s="599"/>
      <c r="Q9" s="598"/>
      <c r="R9" s="599"/>
      <c r="S9" s="599"/>
      <c r="T9" s="599"/>
      <c r="U9" s="599"/>
      <c r="V9" s="599"/>
      <c r="W9" s="599"/>
      <c r="X9" s="599"/>
      <c r="Y9" s="598">
        <f>X9+P9+K9</f>
        <v>0</v>
      </c>
      <c r="Z9" s="600"/>
      <c r="AA9" s="601"/>
      <c r="AD9" s="157" t="s">
        <v>108</v>
      </c>
      <c r="AE9" s="37"/>
      <c r="AF9" s="41"/>
      <c r="AG9" s="41"/>
      <c r="AH9" s="41"/>
      <c r="AI9" s="41"/>
      <c r="AJ9" s="41"/>
      <c r="AK9" s="41"/>
      <c r="AL9" s="41"/>
      <c r="AM9" s="42"/>
      <c r="AN9" s="53"/>
      <c r="AO9" s="41"/>
      <c r="AP9" s="41"/>
      <c r="AQ9" s="41"/>
      <c r="AR9" s="42"/>
      <c r="AS9" s="53"/>
      <c r="AT9" s="41"/>
      <c r="AU9" s="41"/>
      <c r="AV9" s="41"/>
      <c r="AW9" s="41"/>
      <c r="AX9" s="41"/>
      <c r="AY9" s="41"/>
      <c r="AZ9" s="428"/>
      <c r="BA9" s="516">
        <f>AZ9+AR9+AM9</f>
        <v>0</v>
      </c>
      <c r="BB9" s="429"/>
      <c r="BC9" s="48"/>
      <c r="BF9" s="157" t="s">
        <v>2</v>
      </c>
      <c r="BG9" s="37"/>
      <c r="BH9" s="41"/>
      <c r="BI9" s="41"/>
      <c r="BJ9" s="41"/>
      <c r="BK9" s="41"/>
      <c r="BL9" s="41"/>
      <c r="BM9" s="41"/>
      <c r="BN9" s="41"/>
      <c r="BO9" s="42"/>
      <c r="BP9" s="53"/>
      <c r="BQ9" s="41"/>
      <c r="BR9" s="41"/>
      <c r="BS9" s="41"/>
      <c r="BT9" s="42"/>
      <c r="BU9" s="53"/>
      <c r="BV9" s="41"/>
      <c r="BW9" s="41"/>
      <c r="BX9" s="41"/>
      <c r="BY9" s="41"/>
      <c r="BZ9" s="41"/>
      <c r="CA9" s="41"/>
      <c r="CB9" s="428"/>
      <c r="CC9" s="516">
        <f>CB9+BT9+BO9</f>
        <v>0</v>
      </c>
      <c r="CD9" s="429"/>
      <c r="CE9" s="48"/>
    </row>
    <row r="10" spans="1:83" x14ac:dyDescent="0.25">
      <c r="A10" s="404" t="s">
        <v>284</v>
      </c>
      <c r="B10" s="627" t="str">
        <f>IF(Lang=Instructions!$B$40,'8.1'!AD10,'8.1'!BF10)</f>
        <v>Portefeuille 2</v>
      </c>
      <c r="C10" s="602"/>
      <c r="D10" s="603"/>
      <c r="E10" s="603"/>
      <c r="F10" s="603"/>
      <c r="G10" s="603"/>
      <c r="H10" s="603"/>
      <c r="I10" s="603"/>
      <c r="J10" s="603"/>
      <c r="K10" s="603"/>
      <c r="L10" s="602"/>
      <c r="M10" s="603"/>
      <c r="N10" s="603"/>
      <c r="O10" s="603"/>
      <c r="P10" s="603"/>
      <c r="Q10" s="602"/>
      <c r="R10" s="603"/>
      <c r="S10" s="603"/>
      <c r="T10" s="603"/>
      <c r="U10" s="603"/>
      <c r="V10" s="603"/>
      <c r="W10" s="603"/>
      <c r="X10" s="603"/>
      <c r="Y10" s="602">
        <f>X10+P10+K10</f>
        <v>0</v>
      </c>
      <c r="Z10" s="604"/>
      <c r="AA10" s="605"/>
      <c r="AD10" s="62" t="s">
        <v>109</v>
      </c>
      <c r="AE10" s="38"/>
      <c r="AF10" s="6"/>
      <c r="AG10" s="6"/>
      <c r="AH10" s="6"/>
      <c r="AI10" s="6"/>
      <c r="AJ10" s="6"/>
      <c r="AK10" s="6"/>
      <c r="AL10" s="6"/>
      <c r="AM10" s="40"/>
      <c r="AN10" s="54"/>
      <c r="AO10" s="6"/>
      <c r="AP10" s="6"/>
      <c r="AQ10" s="6"/>
      <c r="AR10" s="40"/>
      <c r="AS10" s="54"/>
      <c r="AT10" s="6"/>
      <c r="AU10" s="6"/>
      <c r="AV10" s="6"/>
      <c r="AW10" s="6"/>
      <c r="AX10" s="6"/>
      <c r="AY10" s="6"/>
      <c r="AZ10" s="430"/>
      <c r="BA10" s="517">
        <f>AZ10+AR10+AM10</f>
        <v>0</v>
      </c>
      <c r="BB10" s="431"/>
      <c r="BC10" s="49"/>
      <c r="BF10" s="62" t="s">
        <v>6</v>
      </c>
      <c r="BG10" s="38"/>
      <c r="BH10" s="6"/>
      <c r="BI10" s="6"/>
      <c r="BJ10" s="6"/>
      <c r="BK10" s="6"/>
      <c r="BL10" s="6"/>
      <c r="BM10" s="6"/>
      <c r="BN10" s="6"/>
      <c r="BO10" s="40"/>
      <c r="BP10" s="54"/>
      <c r="BQ10" s="6"/>
      <c r="BR10" s="6"/>
      <c r="BS10" s="6"/>
      <c r="BT10" s="40"/>
      <c r="BU10" s="54"/>
      <c r="BV10" s="6"/>
      <c r="BW10" s="6"/>
      <c r="BX10" s="6"/>
      <c r="BY10" s="6"/>
      <c r="BZ10" s="6"/>
      <c r="CA10" s="6"/>
      <c r="CB10" s="430"/>
      <c r="CC10" s="517">
        <f>CB10+BT10+BO10</f>
        <v>0</v>
      </c>
      <c r="CD10" s="431"/>
      <c r="CE10" s="49"/>
    </row>
    <row r="11" spans="1:83" x14ac:dyDescent="0.25">
      <c r="A11" s="404" t="s">
        <v>425</v>
      </c>
      <c r="B11" s="627" t="str">
        <f>IF(Lang=Instructions!$B$40,'8.1'!AD11,'8.1'!BF11)</f>
        <v>Portefeuille 3</v>
      </c>
      <c r="C11" s="602"/>
      <c r="D11" s="603"/>
      <c r="E11" s="603"/>
      <c r="F11" s="603"/>
      <c r="G11" s="603"/>
      <c r="H11" s="603"/>
      <c r="I11" s="603"/>
      <c r="J11" s="603"/>
      <c r="K11" s="603"/>
      <c r="L11" s="602"/>
      <c r="M11" s="603"/>
      <c r="N11" s="603"/>
      <c r="O11" s="603"/>
      <c r="P11" s="603"/>
      <c r="Q11" s="602"/>
      <c r="R11" s="603"/>
      <c r="S11" s="603"/>
      <c r="T11" s="603"/>
      <c r="U11" s="603"/>
      <c r="V11" s="603"/>
      <c r="W11" s="603"/>
      <c r="X11" s="603"/>
      <c r="Y11" s="602">
        <f>X11+P11+K11</f>
        <v>0</v>
      </c>
      <c r="Z11" s="604"/>
      <c r="AA11" s="605"/>
      <c r="AD11" s="62" t="s">
        <v>137</v>
      </c>
      <c r="AE11" s="38"/>
      <c r="AF11" s="6"/>
      <c r="AG11" s="6"/>
      <c r="AH11" s="6"/>
      <c r="AI11" s="6"/>
      <c r="AJ11" s="6"/>
      <c r="AK11" s="6"/>
      <c r="AL11" s="6"/>
      <c r="AM11" s="40"/>
      <c r="AN11" s="54"/>
      <c r="AO11" s="6"/>
      <c r="AP11" s="6"/>
      <c r="AQ11" s="6"/>
      <c r="AR11" s="40"/>
      <c r="AS11" s="54"/>
      <c r="AT11" s="6"/>
      <c r="AU11" s="6"/>
      <c r="AV11" s="6"/>
      <c r="AW11" s="6"/>
      <c r="AX11" s="6"/>
      <c r="AY11" s="6"/>
      <c r="AZ11" s="430"/>
      <c r="BA11" s="517">
        <f>AZ11+AR11+AM11</f>
        <v>0</v>
      </c>
      <c r="BB11" s="431"/>
      <c r="BC11" s="49"/>
      <c r="BF11" s="62" t="s">
        <v>39</v>
      </c>
      <c r="BG11" s="38"/>
      <c r="BH11" s="6"/>
      <c r="BI11" s="6"/>
      <c r="BJ11" s="6"/>
      <c r="BK11" s="6"/>
      <c r="BL11" s="6"/>
      <c r="BM11" s="6"/>
      <c r="BN11" s="6"/>
      <c r="BO11" s="40"/>
      <c r="BP11" s="54"/>
      <c r="BQ11" s="6"/>
      <c r="BR11" s="6"/>
      <c r="BS11" s="6"/>
      <c r="BT11" s="40"/>
      <c r="BU11" s="54"/>
      <c r="BV11" s="6"/>
      <c r="BW11" s="6"/>
      <c r="BX11" s="6"/>
      <c r="BY11" s="6"/>
      <c r="BZ11" s="6"/>
      <c r="CA11" s="6"/>
      <c r="CB11" s="430"/>
      <c r="CC11" s="517">
        <f>CB11+BT11+BO11</f>
        <v>0</v>
      </c>
      <c r="CD11" s="431"/>
      <c r="CE11" s="49"/>
    </row>
    <row r="12" spans="1:83" x14ac:dyDescent="0.25">
      <c r="A12" s="404" t="s">
        <v>632</v>
      </c>
      <c r="B12" s="627" t="str">
        <f>IF(Lang=Instructions!$B$40,'8.1'!AD12,'8.1'!BF12)</f>
        <v>Portefeuille 4</v>
      </c>
      <c r="C12" s="602"/>
      <c r="D12" s="603"/>
      <c r="E12" s="603"/>
      <c r="F12" s="603"/>
      <c r="G12" s="603"/>
      <c r="H12" s="603"/>
      <c r="I12" s="603"/>
      <c r="J12" s="603"/>
      <c r="K12" s="603"/>
      <c r="L12" s="602"/>
      <c r="M12" s="603"/>
      <c r="N12" s="603"/>
      <c r="O12" s="603"/>
      <c r="P12" s="603"/>
      <c r="Q12" s="602"/>
      <c r="R12" s="603"/>
      <c r="S12" s="603"/>
      <c r="T12" s="603"/>
      <c r="U12" s="603"/>
      <c r="V12" s="603"/>
      <c r="W12" s="603"/>
      <c r="X12" s="603"/>
      <c r="Y12" s="602">
        <f>X12+P12+K12</f>
        <v>0</v>
      </c>
      <c r="Z12" s="604"/>
      <c r="AA12" s="605"/>
      <c r="AD12" s="62" t="s">
        <v>138</v>
      </c>
      <c r="AE12" s="38"/>
      <c r="AF12" s="6"/>
      <c r="AG12" s="6"/>
      <c r="AH12" s="6"/>
      <c r="AI12" s="6"/>
      <c r="AJ12" s="6"/>
      <c r="AK12" s="6"/>
      <c r="AL12" s="6"/>
      <c r="AM12" s="40"/>
      <c r="AN12" s="54"/>
      <c r="AO12" s="6"/>
      <c r="AP12" s="6"/>
      <c r="AQ12" s="6"/>
      <c r="AR12" s="40"/>
      <c r="AS12" s="54"/>
      <c r="AT12" s="6"/>
      <c r="AU12" s="6"/>
      <c r="AV12" s="6"/>
      <c r="AW12" s="6"/>
      <c r="AX12" s="6"/>
      <c r="AY12" s="6"/>
      <c r="AZ12" s="430"/>
      <c r="BA12" s="517">
        <f>AZ12+AR12+AM12</f>
        <v>0</v>
      </c>
      <c r="BB12" s="431"/>
      <c r="BC12" s="49"/>
      <c r="BF12" s="62" t="s">
        <v>40</v>
      </c>
      <c r="BG12" s="38"/>
      <c r="BH12" s="6"/>
      <c r="BI12" s="6"/>
      <c r="BJ12" s="6"/>
      <c r="BK12" s="6"/>
      <c r="BL12" s="6"/>
      <c r="BM12" s="6"/>
      <c r="BN12" s="6"/>
      <c r="BO12" s="40"/>
      <c r="BP12" s="54"/>
      <c r="BQ12" s="6"/>
      <c r="BR12" s="6"/>
      <c r="BS12" s="6"/>
      <c r="BT12" s="40"/>
      <c r="BU12" s="54"/>
      <c r="BV12" s="6"/>
      <c r="BW12" s="6"/>
      <c r="BX12" s="6"/>
      <c r="BY12" s="6"/>
      <c r="BZ12" s="6"/>
      <c r="CA12" s="6"/>
      <c r="CB12" s="430"/>
      <c r="CC12" s="517">
        <f>CB12+BT12+BO12</f>
        <v>0</v>
      </c>
      <c r="CD12" s="431"/>
      <c r="CE12" s="49"/>
    </row>
    <row r="13" spans="1:83" x14ac:dyDescent="0.25">
      <c r="A13" s="404" t="s">
        <v>633</v>
      </c>
      <c r="B13" s="627" t="str">
        <f>IF(Lang=Instructions!$B$40,'8.1'!AD13,'8.1'!BF13)</f>
        <v>Portefeuille 5</v>
      </c>
      <c r="C13" s="602"/>
      <c r="D13" s="603"/>
      <c r="E13" s="603"/>
      <c r="F13" s="603"/>
      <c r="G13" s="603"/>
      <c r="H13" s="603"/>
      <c r="I13" s="603"/>
      <c r="J13" s="603"/>
      <c r="K13" s="603"/>
      <c r="L13" s="602"/>
      <c r="M13" s="603"/>
      <c r="N13" s="603"/>
      <c r="O13" s="603"/>
      <c r="P13" s="603"/>
      <c r="Q13" s="602"/>
      <c r="R13" s="603"/>
      <c r="S13" s="603"/>
      <c r="T13" s="603"/>
      <c r="U13" s="603"/>
      <c r="V13" s="603"/>
      <c r="W13" s="603"/>
      <c r="X13" s="603"/>
      <c r="Y13" s="602">
        <f>X13+P13+K13</f>
        <v>0</v>
      </c>
      <c r="Z13" s="604"/>
      <c r="AA13" s="605"/>
      <c r="AD13" s="62" t="s">
        <v>139</v>
      </c>
      <c r="AE13" s="38"/>
      <c r="AF13" s="6"/>
      <c r="AG13" s="6"/>
      <c r="AH13" s="6"/>
      <c r="AI13" s="6"/>
      <c r="AJ13" s="6"/>
      <c r="AK13" s="6"/>
      <c r="AL13" s="6"/>
      <c r="AM13" s="40"/>
      <c r="AN13" s="54"/>
      <c r="AO13" s="6"/>
      <c r="AP13" s="6"/>
      <c r="AQ13" s="6"/>
      <c r="AR13" s="40"/>
      <c r="AS13" s="54"/>
      <c r="AT13" s="6"/>
      <c r="AU13" s="6"/>
      <c r="AV13" s="6"/>
      <c r="AW13" s="6"/>
      <c r="AX13" s="6"/>
      <c r="AY13" s="6"/>
      <c r="AZ13" s="430"/>
      <c r="BA13" s="517">
        <f>AZ13+AR13+AM13</f>
        <v>0</v>
      </c>
      <c r="BB13" s="431"/>
      <c r="BC13" s="49"/>
      <c r="BF13" s="62" t="s">
        <v>41</v>
      </c>
      <c r="BG13" s="38"/>
      <c r="BH13" s="6"/>
      <c r="BI13" s="6"/>
      <c r="BJ13" s="6"/>
      <c r="BK13" s="6"/>
      <c r="BL13" s="6"/>
      <c r="BM13" s="6"/>
      <c r="BN13" s="6"/>
      <c r="BO13" s="40"/>
      <c r="BP13" s="54"/>
      <c r="BQ13" s="6"/>
      <c r="BR13" s="6"/>
      <c r="BS13" s="6"/>
      <c r="BT13" s="40"/>
      <c r="BU13" s="54"/>
      <c r="BV13" s="6"/>
      <c r="BW13" s="6"/>
      <c r="BX13" s="6"/>
      <c r="BY13" s="6"/>
      <c r="BZ13" s="6"/>
      <c r="CA13" s="6"/>
      <c r="CB13" s="430"/>
      <c r="CC13" s="517">
        <f>CB13+BT13+BO13</f>
        <v>0</v>
      </c>
      <c r="CD13" s="431"/>
      <c r="CE13" s="49"/>
    </row>
    <row r="14" spans="1:83" x14ac:dyDescent="0.25">
      <c r="A14" s="404" t="s">
        <v>634</v>
      </c>
      <c r="B14" s="627" t="str">
        <f>IF(Lang=Instructions!$B$40,'8.1'!AD14,'8.1'!BF14)</f>
        <v>Portefeuille 6</v>
      </c>
      <c r="C14" s="602"/>
      <c r="D14" s="603"/>
      <c r="E14" s="603"/>
      <c r="F14" s="603"/>
      <c r="G14" s="603"/>
      <c r="H14" s="603"/>
      <c r="I14" s="603"/>
      <c r="J14" s="603"/>
      <c r="K14" s="603"/>
      <c r="L14" s="602"/>
      <c r="M14" s="603"/>
      <c r="N14" s="603"/>
      <c r="O14" s="603"/>
      <c r="P14" s="603"/>
      <c r="Q14" s="602"/>
      <c r="R14" s="603"/>
      <c r="S14" s="603"/>
      <c r="T14" s="603"/>
      <c r="U14" s="603"/>
      <c r="V14" s="603"/>
      <c r="W14" s="603"/>
      <c r="X14" s="603"/>
      <c r="Y14" s="602">
        <f t="shared" ref="Y14:Y37" si="1">X14+P14+K14</f>
        <v>0</v>
      </c>
      <c r="Z14" s="604"/>
      <c r="AA14" s="605"/>
      <c r="AD14" s="62" t="s">
        <v>336</v>
      </c>
      <c r="AE14" s="38"/>
      <c r="AF14" s="6"/>
      <c r="AG14" s="6"/>
      <c r="AH14" s="6"/>
      <c r="AI14" s="6"/>
      <c r="AJ14" s="6"/>
      <c r="AK14" s="6"/>
      <c r="AL14" s="6"/>
      <c r="AM14" s="40"/>
      <c r="AN14" s="54"/>
      <c r="AO14" s="6"/>
      <c r="AP14" s="6"/>
      <c r="AQ14" s="6"/>
      <c r="AR14" s="40"/>
      <c r="AS14" s="54"/>
      <c r="AT14" s="6"/>
      <c r="AU14" s="6"/>
      <c r="AV14" s="6"/>
      <c r="AW14" s="6"/>
      <c r="AX14" s="6"/>
      <c r="AY14" s="6"/>
      <c r="AZ14" s="430"/>
      <c r="BA14" s="517">
        <f t="shared" ref="BA14:BA37" si="2">AZ14+AR14+AM14</f>
        <v>0</v>
      </c>
      <c r="BB14" s="431"/>
      <c r="BC14" s="49"/>
      <c r="BF14" s="62" t="s">
        <v>311</v>
      </c>
      <c r="BG14" s="38"/>
      <c r="BH14" s="6"/>
      <c r="BI14" s="6"/>
      <c r="BJ14" s="6"/>
      <c r="BK14" s="6"/>
      <c r="BL14" s="6"/>
      <c r="BM14" s="6"/>
      <c r="BN14" s="6"/>
      <c r="BO14" s="40"/>
      <c r="BP14" s="54"/>
      <c r="BQ14" s="6"/>
      <c r="BR14" s="6"/>
      <c r="BS14" s="6"/>
      <c r="BT14" s="40"/>
      <c r="BU14" s="54"/>
      <c r="BV14" s="6"/>
      <c r="BW14" s="6"/>
      <c r="BX14" s="6"/>
      <c r="BY14" s="6"/>
      <c r="BZ14" s="6"/>
      <c r="CA14" s="6"/>
      <c r="CB14" s="430"/>
      <c r="CC14" s="517">
        <f t="shared" ref="CC14:CC37" si="3">CB14+BT14+BO14</f>
        <v>0</v>
      </c>
      <c r="CD14" s="431"/>
      <c r="CE14" s="49"/>
    </row>
    <row r="15" spans="1:83" x14ac:dyDescent="0.25">
      <c r="A15" s="404" t="s">
        <v>635</v>
      </c>
      <c r="B15" s="627" t="str">
        <f>IF(Lang=Instructions!$B$40,'8.1'!AD15,'8.1'!BF15)</f>
        <v>Portefeuille 7</v>
      </c>
      <c r="C15" s="602"/>
      <c r="D15" s="603"/>
      <c r="E15" s="603"/>
      <c r="F15" s="603"/>
      <c r="G15" s="603"/>
      <c r="H15" s="603"/>
      <c r="I15" s="603"/>
      <c r="J15" s="603"/>
      <c r="K15" s="603"/>
      <c r="L15" s="602"/>
      <c r="M15" s="603"/>
      <c r="N15" s="603"/>
      <c r="O15" s="603"/>
      <c r="P15" s="603"/>
      <c r="Q15" s="602"/>
      <c r="R15" s="603"/>
      <c r="S15" s="603"/>
      <c r="T15" s="603"/>
      <c r="U15" s="603"/>
      <c r="V15" s="603"/>
      <c r="W15" s="603"/>
      <c r="X15" s="603"/>
      <c r="Y15" s="602">
        <f t="shared" si="1"/>
        <v>0</v>
      </c>
      <c r="Z15" s="604"/>
      <c r="AA15" s="605"/>
      <c r="AD15" s="62" t="s">
        <v>337</v>
      </c>
      <c r="AE15" s="38"/>
      <c r="AF15" s="6"/>
      <c r="AG15" s="6"/>
      <c r="AH15" s="6"/>
      <c r="AI15" s="6"/>
      <c r="AJ15" s="6"/>
      <c r="AK15" s="6"/>
      <c r="AL15" s="6"/>
      <c r="AM15" s="40"/>
      <c r="AN15" s="54"/>
      <c r="AO15" s="6"/>
      <c r="AP15" s="6"/>
      <c r="AQ15" s="6"/>
      <c r="AR15" s="40"/>
      <c r="AS15" s="54"/>
      <c r="AT15" s="6"/>
      <c r="AU15" s="6"/>
      <c r="AV15" s="6"/>
      <c r="AW15" s="6"/>
      <c r="AX15" s="6"/>
      <c r="AY15" s="6"/>
      <c r="AZ15" s="430"/>
      <c r="BA15" s="517">
        <f t="shared" si="2"/>
        <v>0</v>
      </c>
      <c r="BB15" s="431"/>
      <c r="BC15" s="49"/>
      <c r="BF15" s="62" t="s">
        <v>312</v>
      </c>
      <c r="BG15" s="38"/>
      <c r="BH15" s="6"/>
      <c r="BI15" s="6"/>
      <c r="BJ15" s="6"/>
      <c r="BK15" s="6"/>
      <c r="BL15" s="6"/>
      <c r="BM15" s="6"/>
      <c r="BN15" s="6"/>
      <c r="BO15" s="40"/>
      <c r="BP15" s="54"/>
      <c r="BQ15" s="6"/>
      <c r="BR15" s="6"/>
      <c r="BS15" s="6"/>
      <c r="BT15" s="40"/>
      <c r="BU15" s="54"/>
      <c r="BV15" s="6"/>
      <c r="BW15" s="6"/>
      <c r="BX15" s="6"/>
      <c r="BY15" s="6"/>
      <c r="BZ15" s="6"/>
      <c r="CA15" s="6"/>
      <c r="CB15" s="430"/>
      <c r="CC15" s="517">
        <f t="shared" si="3"/>
        <v>0</v>
      </c>
      <c r="CD15" s="431"/>
      <c r="CE15" s="49"/>
    </row>
    <row r="16" spans="1:83" x14ac:dyDescent="0.25">
      <c r="A16" s="404" t="s">
        <v>636</v>
      </c>
      <c r="B16" s="627" t="str">
        <f>IF(Lang=Instructions!$B$40,'8.1'!AD16,'8.1'!BF16)</f>
        <v>Portefeuille 8</v>
      </c>
      <c r="C16" s="602"/>
      <c r="D16" s="603"/>
      <c r="E16" s="603"/>
      <c r="F16" s="603"/>
      <c r="G16" s="603"/>
      <c r="H16" s="603"/>
      <c r="I16" s="603"/>
      <c r="J16" s="603"/>
      <c r="K16" s="603"/>
      <c r="L16" s="602"/>
      <c r="M16" s="603"/>
      <c r="N16" s="603"/>
      <c r="O16" s="603"/>
      <c r="P16" s="603"/>
      <c r="Q16" s="602"/>
      <c r="R16" s="603"/>
      <c r="S16" s="603"/>
      <c r="T16" s="603"/>
      <c r="U16" s="603"/>
      <c r="V16" s="603"/>
      <c r="W16" s="603"/>
      <c r="X16" s="603"/>
      <c r="Y16" s="602">
        <f t="shared" si="1"/>
        <v>0</v>
      </c>
      <c r="Z16" s="604"/>
      <c r="AA16" s="605"/>
      <c r="AD16" s="62" t="s">
        <v>338</v>
      </c>
      <c r="AE16" s="38"/>
      <c r="AF16" s="6"/>
      <c r="AG16" s="6"/>
      <c r="AH16" s="6"/>
      <c r="AI16" s="6"/>
      <c r="AJ16" s="6"/>
      <c r="AK16" s="6"/>
      <c r="AL16" s="6"/>
      <c r="AM16" s="40"/>
      <c r="AN16" s="54"/>
      <c r="AO16" s="6"/>
      <c r="AP16" s="6"/>
      <c r="AQ16" s="6"/>
      <c r="AR16" s="40"/>
      <c r="AS16" s="54"/>
      <c r="AT16" s="6"/>
      <c r="AU16" s="6"/>
      <c r="AV16" s="6"/>
      <c r="AW16" s="6"/>
      <c r="AX16" s="6"/>
      <c r="AY16" s="6"/>
      <c r="AZ16" s="430"/>
      <c r="BA16" s="517">
        <f t="shared" si="2"/>
        <v>0</v>
      </c>
      <c r="BB16" s="431"/>
      <c r="BC16" s="49"/>
      <c r="BF16" s="62" t="s">
        <v>313</v>
      </c>
      <c r="BG16" s="38"/>
      <c r="BH16" s="6"/>
      <c r="BI16" s="6"/>
      <c r="BJ16" s="6"/>
      <c r="BK16" s="6"/>
      <c r="BL16" s="6"/>
      <c r="BM16" s="6"/>
      <c r="BN16" s="6"/>
      <c r="BO16" s="40"/>
      <c r="BP16" s="54"/>
      <c r="BQ16" s="6"/>
      <c r="BR16" s="6"/>
      <c r="BS16" s="6"/>
      <c r="BT16" s="40"/>
      <c r="BU16" s="54"/>
      <c r="BV16" s="6"/>
      <c r="BW16" s="6"/>
      <c r="BX16" s="6"/>
      <c r="BY16" s="6"/>
      <c r="BZ16" s="6"/>
      <c r="CA16" s="6"/>
      <c r="CB16" s="430"/>
      <c r="CC16" s="517">
        <f t="shared" si="3"/>
        <v>0</v>
      </c>
      <c r="CD16" s="431"/>
      <c r="CE16" s="49"/>
    </row>
    <row r="17" spans="1:83" x14ac:dyDescent="0.25">
      <c r="A17" s="404" t="s">
        <v>637</v>
      </c>
      <c r="B17" s="627" t="str">
        <f>IF(Lang=Instructions!$B$40,'8.1'!AD17,'8.1'!BF17)</f>
        <v>Portefeuille 9</v>
      </c>
      <c r="C17" s="602"/>
      <c r="D17" s="603"/>
      <c r="E17" s="603"/>
      <c r="F17" s="603"/>
      <c r="G17" s="603"/>
      <c r="H17" s="603"/>
      <c r="I17" s="603"/>
      <c r="J17" s="603"/>
      <c r="K17" s="603"/>
      <c r="L17" s="602"/>
      <c r="M17" s="603"/>
      <c r="N17" s="603"/>
      <c r="O17" s="603"/>
      <c r="P17" s="603"/>
      <c r="Q17" s="602"/>
      <c r="R17" s="603"/>
      <c r="S17" s="603"/>
      <c r="T17" s="603"/>
      <c r="U17" s="603"/>
      <c r="V17" s="603"/>
      <c r="W17" s="603"/>
      <c r="X17" s="603"/>
      <c r="Y17" s="602">
        <f t="shared" si="1"/>
        <v>0</v>
      </c>
      <c r="Z17" s="604"/>
      <c r="AA17" s="605"/>
      <c r="AD17" s="62" t="s">
        <v>339</v>
      </c>
      <c r="AE17" s="38"/>
      <c r="AF17" s="6"/>
      <c r="AG17" s="6"/>
      <c r="AH17" s="6"/>
      <c r="AI17" s="6"/>
      <c r="AJ17" s="6"/>
      <c r="AK17" s="6"/>
      <c r="AL17" s="6"/>
      <c r="AM17" s="40"/>
      <c r="AN17" s="54"/>
      <c r="AO17" s="6"/>
      <c r="AP17" s="6"/>
      <c r="AQ17" s="6"/>
      <c r="AR17" s="40"/>
      <c r="AS17" s="54"/>
      <c r="AT17" s="6"/>
      <c r="AU17" s="6"/>
      <c r="AV17" s="6"/>
      <c r="AW17" s="6"/>
      <c r="AX17" s="6"/>
      <c r="AY17" s="6"/>
      <c r="AZ17" s="430"/>
      <c r="BA17" s="517">
        <f t="shared" si="2"/>
        <v>0</v>
      </c>
      <c r="BB17" s="431"/>
      <c r="BC17" s="49"/>
      <c r="BF17" s="62" t="s">
        <v>314</v>
      </c>
      <c r="BG17" s="38"/>
      <c r="BH17" s="6"/>
      <c r="BI17" s="6"/>
      <c r="BJ17" s="6"/>
      <c r="BK17" s="6"/>
      <c r="BL17" s="6"/>
      <c r="BM17" s="6"/>
      <c r="BN17" s="6"/>
      <c r="BO17" s="40"/>
      <c r="BP17" s="54"/>
      <c r="BQ17" s="6"/>
      <c r="BR17" s="6"/>
      <c r="BS17" s="6"/>
      <c r="BT17" s="40"/>
      <c r="BU17" s="54"/>
      <c r="BV17" s="6"/>
      <c r="BW17" s="6"/>
      <c r="BX17" s="6"/>
      <c r="BY17" s="6"/>
      <c r="BZ17" s="6"/>
      <c r="CA17" s="6"/>
      <c r="CB17" s="430"/>
      <c r="CC17" s="517">
        <f t="shared" si="3"/>
        <v>0</v>
      </c>
      <c r="CD17" s="431"/>
      <c r="CE17" s="49"/>
    </row>
    <row r="18" spans="1:83" x14ac:dyDescent="0.25">
      <c r="A18" s="404" t="s">
        <v>638</v>
      </c>
      <c r="B18" s="627" t="str">
        <f>IF(Lang=Instructions!$B$40,'8.1'!AD18,'8.1'!BF18)</f>
        <v>Portefeuille 10</v>
      </c>
      <c r="C18" s="602"/>
      <c r="D18" s="603"/>
      <c r="E18" s="603"/>
      <c r="F18" s="603"/>
      <c r="G18" s="603"/>
      <c r="H18" s="603"/>
      <c r="I18" s="603"/>
      <c r="J18" s="603"/>
      <c r="K18" s="603"/>
      <c r="L18" s="602"/>
      <c r="M18" s="603"/>
      <c r="N18" s="603"/>
      <c r="O18" s="603"/>
      <c r="P18" s="603"/>
      <c r="Q18" s="602"/>
      <c r="R18" s="603"/>
      <c r="S18" s="603"/>
      <c r="T18" s="603"/>
      <c r="U18" s="603"/>
      <c r="V18" s="603"/>
      <c r="W18" s="603"/>
      <c r="X18" s="603"/>
      <c r="Y18" s="602">
        <f t="shared" si="1"/>
        <v>0</v>
      </c>
      <c r="Z18" s="604"/>
      <c r="AA18" s="605"/>
      <c r="AD18" s="62" t="s">
        <v>340</v>
      </c>
      <c r="AE18" s="38"/>
      <c r="AF18" s="6"/>
      <c r="AG18" s="6"/>
      <c r="AH18" s="6"/>
      <c r="AI18" s="6"/>
      <c r="AJ18" s="6"/>
      <c r="AK18" s="6"/>
      <c r="AL18" s="6"/>
      <c r="AM18" s="40"/>
      <c r="AN18" s="54"/>
      <c r="AO18" s="6"/>
      <c r="AP18" s="6"/>
      <c r="AQ18" s="6"/>
      <c r="AR18" s="40"/>
      <c r="AS18" s="54"/>
      <c r="AT18" s="6"/>
      <c r="AU18" s="6"/>
      <c r="AV18" s="6"/>
      <c r="AW18" s="6"/>
      <c r="AX18" s="6"/>
      <c r="AY18" s="6"/>
      <c r="AZ18" s="430"/>
      <c r="BA18" s="517">
        <f t="shared" si="2"/>
        <v>0</v>
      </c>
      <c r="BB18" s="431"/>
      <c r="BC18" s="49"/>
      <c r="BF18" s="62" t="s">
        <v>315</v>
      </c>
      <c r="BG18" s="38"/>
      <c r="BH18" s="6"/>
      <c r="BI18" s="6"/>
      <c r="BJ18" s="6"/>
      <c r="BK18" s="6"/>
      <c r="BL18" s="6"/>
      <c r="BM18" s="6"/>
      <c r="BN18" s="6"/>
      <c r="BO18" s="40"/>
      <c r="BP18" s="54"/>
      <c r="BQ18" s="6"/>
      <c r="BR18" s="6"/>
      <c r="BS18" s="6"/>
      <c r="BT18" s="40"/>
      <c r="BU18" s="54"/>
      <c r="BV18" s="6"/>
      <c r="BW18" s="6"/>
      <c r="BX18" s="6"/>
      <c r="BY18" s="6"/>
      <c r="BZ18" s="6"/>
      <c r="CA18" s="6"/>
      <c r="CB18" s="430"/>
      <c r="CC18" s="517">
        <f t="shared" si="3"/>
        <v>0</v>
      </c>
      <c r="CD18" s="431"/>
      <c r="CE18" s="49"/>
    </row>
    <row r="19" spans="1:83" x14ac:dyDescent="0.25">
      <c r="A19" s="404" t="s">
        <v>639</v>
      </c>
      <c r="B19" s="627" t="str">
        <f>IF(Lang=Instructions!$B$40,'8.1'!AD19,'8.1'!BF19)</f>
        <v>Portefeuille 11</v>
      </c>
      <c r="C19" s="602"/>
      <c r="D19" s="603"/>
      <c r="E19" s="603"/>
      <c r="F19" s="603"/>
      <c r="G19" s="603"/>
      <c r="H19" s="603"/>
      <c r="I19" s="603"/>
      <c r="J19" s="603"/>
      <c r="K19" s="603"/>
      <c r="L19" s="602"/>
      <c r="M19" s="603"/>
      <c r="N19" s="603"/>
      <c r="O19" s="603"/>
      <c r="P19" s="603"/>
      <c r="Q19" s="602"/>
      <c r="R19" s="603"/>
      <c r="S19" s="603"/>
      <c r="T19" s="603"/>
      <c r="U19" s="603"/>
      <c r="V19" s="603"/>
      <c r="W19" s="603"/>
      <c r="X19" s="603"/>
      <c r="Y19" s="602">
        <f t="shared" si="1"/>
        <v>0</v>
      </c>
      <c r="Z19" s="604"/>
      <c r="AA19" s="605"/>
      <c r="AD19" s="62" t="s">
        <v>341</v>
      </c>
      <c r="AE19" s="38"/>
      <c r="AF19" s="6"/>
      <c r="AG19" s="6"/>
      <c r="AH19" s="6"/>
      <c r="AI19" s="6"/>
      <c r="AJ19" s="6"/>
      <c r="AK19" s="6"/>
      <c r="AL19" s="6"/>
      <c r="AM19" s="40"/>
      <c r="AN19" s="54"/>
      <c r="AO19" s="6"/>
      <c r="AP19" s="6"/>
      <c r="AQ19" s="6"/>
      <c r="AR19" s="40"/>
      <c r="AS19" s="54"/>
      <c r="AT19" s="6"/>
      <c r="AU19" s="6"/>
      <c r="AV19" s="6"/>
      <c r="AW19" s="6"/>
      <c r="AX19" s="6"/>
      <c r="AY19" s="6"/>
      <c r="AZ19" s="430"/>
      <c r="BA19" s="517">
        <f t="shared" si="2"/>
        <v>0</v>
      </c>
      <c r="BB19" s="431"/>
      <c r="BC19" s="49"/>
      <c r="BF19" s="62" t="s">
        <v>316</v>
      </c>
      <c r="BG19" s="38"/>
      <c r="BH19" s="6"/>
      <c r="BI19" s="6"/>
      <c r="BJ19" s="6"/>
      <c r="BK19" s="6"/>
      <c r="BL19" s="6"/>
      <c r="BM19" s="6"/>
      <c r="BN19" s="6"/>
      <c r="BO19" s="40"/>
      <c r="BP19" s="54"/>
      <c r="BQ19" s="6"/>
      <c r="BR19" s="6"/>
      <c r="BS19" s="6"/>
      <c r="BT19" s="40"/>
      <c r="BU19" s="54"/>
      <c r="BV19" s="6"/>
      <c r="BW19" s="6"/>
      <c r="BX19" s="6"/>
      <c r="BY19" s="6"/>
      <c r="BZ19" s="6"/>
      <c r="CA19" s="6"/>
      <c r="CB19" s="430"/>
      <c r="CC19" s="517">
        <f t="shared" si="3"/>
        <v>0</v>
      </c>
      <c r="CD19" s="431"/>
      <c r="CE19" s="49"/>
    </row>
    <row r="20" spans="1:83" x14ac:dyDescent="0.25">
      <c r="A20" s="404" t="s">
        <v>640</v>
      </c>
      <c r="B20" s="627" t="str">
        <f>IF(Lang=Instructions!$B$40,'8.1'!AD20,'8.1'!BF20)</f>
        <v>Portefeuille 12</v>
      </c>
      <c r="C20" s="602"/>
      <c r="D20" s="603"/>
      <c r="E20" s="603"/>
      <c r="F20" s="603"/>
      <c r="G20" s="603"/>
      <c r="H20" s="603"/>
      <c r="I20" s="603"/>
      <c r="J20" s="603"/>
      <c r="K20" s="603"/>
      <c r="L20" s="602"/>
      <c r="M20" s="603"/>
      <c r="N20" s="603"/>
      <c r="O20" s="603"/>
      <c r="P20" s="603"/>
      <c r="Q20" s="602"/>
      <c r="R20" s="603"/>
      <c r="S20" s="603"/>
      <c r="T20" s="603"/>
      <c r="U20" s="603"/>
      <c r="V20" s="603"/>
      <c r="W20" s="603"/>
      <c r="X20" s="603"/>
      <c r="Y20" s="602">
        <f t="shared" si="1"/>
        <v>0</v>
      </c>
      <c r="Z20" s="604"/>
      <c r="AA20" s="605"/>
      <c r="AD20" s="62" t="s">
        <v>342</v>
      </c>
      <c r="AE20" s="38"/>
      <c r="AF20" s="6"/>
      <c r="AG20" s="6"/>
      <c r="AH20" s="6"/>
      <c r="AI20" s="6"/>
      <c r="AJ20" s="6"/>
      <c r="AK20" s="6"/>
      <c r="AL20" s="6"/>
      <c r="AM20" s="40"/>
      <c r="AN20" s="54"/>
      <c r="AO20" s="6"/>
      <c r="AP20" s="6"/>
      <c r="AQ20" s="6"/>
      <c r="AR20" s="40"/>
      <c r="AS20" s="54"/>
      <c r="AT20" s="6"/>
      <c r="AU20" s="6"/>
      <c r="AV20" s="6"/>
      <c r="AW20" s="6"/>
      <c r="AX20" s="6"/>
      <c r="AY20" s="6"/>
      <c r="AZ20" s="430"/>
      <c r="BA20" s="517">
        <f t="shared" si="2"/>
        <v>0</v>
      </c>
      <c r="BB20" s="431"/>
      <c r="BC20" s="49"/>
      <c r="BF20" s="62" t="s">
        <v>317</v>
      </c>
      <c r="BG20" s="38"/>
      <c r="BH20" s="6"/>
      <c r="BI20" s="6"/>
      <c r="BJ20" s="6"/>
      <c r="BK20" s="6"/>
      <c r="BL20" s="6"/>
      <c r="BM20" s="6"/>
      <c r="BN20" s="6"/>
      <c r="BO20" s="40"/>
      <c r="BP20" s="54"/>
      <c r="BQ20" s="6"/>
      <c r="BR20" s="6"/>
      <c r="BS20" s="6"/>
      <c r="BT20" s="40"/>
      <c r="BU20" s="54"/>
      <c r="BV20" s="6"/>
      <c r="BW20" s="6"/>
      <c r="BX20" s="6"/>
      <c r="BY20" s="6"/>
      <c r="BZ20" s="6"/>
      <c r="CA20" s="6"/>
      <c r="CB20" s="430"/>
      <c r="CC20" s="517">
        <f t="shared" si="3"/>
        <v>0</v>
      </c>
      <c r="CD20" s="431"/>
      <c r="CE20" s="49"/>
    </row>
    <row r="21" spans="1:83" x14ac:dyDescent="0.25">
      <c r="A21" s="404" t="s">
        <v>641</v>
      </c>
      <c r="B21" s="627" t="str">
        <f>IF(Lang=Instructions!$B$40,'8.1'!AD21,'8.1'!BF21)</f>
        <v>Portefeuille 13</v>
      </c>
      <c r="C21" s="602"/>
      <c r="D21" s="603"/>
      <c r="E21" s="603"/>
      <c r="F21" s="603"/>
      <c r="G21" s="603"/>
      <c r="H21" s="603"/>
      <c r="I21" s="603"/>
      <c r="J21" s="603"/>
      <c r="K21" s="603"/>
      <c r="L21" s="602"/>
      <c r="M21" s="603"/>
      <c r="N21" s="603"/>
      <c r="O21" s="603"/>
      <c r="P21" s="603"/>
      <c r="Q21" s="602"/>
      <c r="R21" s="603"/>
      <c r="S21" s="603"/>
      <c r="T21" s="603"/>
      <c r="U21" s="603"/>
      <c r="V21" s="603"/>
      <c r="W21" s="603"/>
      <c r="X21" s="603"/>
      <c r="Y21" s="602">
        <f t="shared" si="1"/>
        <v>0</v>
      </c>
      <c r="Z21" s="604"/>
      <c r="AA21" s="605"/>
      <c r="AD21" s="62" t="s">
        <v>343</v>
      </c>
      <c r="AE21" s="38"/>
      <c r="AF21" s="6"/>
      <c r="AG21" s="6"/>
      <c r="AH21" s="6"/>
      <c r="AI21" s="6"/>
      <c r="AJ21" s="6"/>
      <c r="AK21" s="6"/>
      <c r="AL21" s="6"/>
      <c r="AM21" s="40"/>
      <c r="AN21" s="54"/>
      <c r="AO21" s="6"/>
      <c r="AP21" s="6"/>
      <c r="AQ21" s="6"/>
      <c r="AR21" s="40"/>
      <c r="AS21" s="54"/>
      <c r="AT21" s="6"/>
      <c r="AU21" s="6"/>
      <c r="AV21" s="6"/>
      <c r="AW21" s="6"/>
      <c r="AX21" s="6"/>
      <c r="AY21" s="6"/>
      <c r="AZ21" s="430"/>
      <c r="BA21" s="517">
        <f t="shared" si="2"/>
        <v>0</v>
      </c>
      <c r="BB21" s="431"/>
      <c r="BC21" s="49"/>
      <c r="BF21" s="62" t="s">
        <v>318</v>
      </c>
      <c r="BG21" s="38"/>
      <c r="BH21" s="6"/>
      <c r="BI21" s="6"/>
      <c r="BJ21" s="6"/>
      <c r="BK21" s="6"/>
      <c r="BL21" s="6"/>
      <c r="BM21" s="6"/>
      <c r="BN21" s="6"/>
      <c r="BO21" s="40"/>
      <c r="BP21" s="54"/>
      <c r="BQ21" s="6"/>
      <c r="BR21" s="6"/>
      <c r="BS21" s="6"/>
      <c r="BT21" s="40"/>
      <c r="BU21" s="54"/>
      <c r="BV21" s="6"/>
      <c r="BW21" s="6"/>
      <c r="BX21" s="6"/>
      <c r="BY21" s="6"/>
      <c r="BZ21" s="6"/>
      <c r="CA21" s="6"/>
      <c r="CB21" s="430"/>
      <c r="CC21" s="517">
        <f t="shared" si="3"/>
        <v>0</v>
      </c>
      <c r="CD21" s="431"/>
      <c r="CE21" s="49"/>
    </row>
    <row r="22" spans="1:83" x14ac:dyDescent="0.25">
      <c r="A22" s="404" t="s">
        <v>642</v>
      </c>
      <c r="B22" s="627" t="str">
        <f>IF(Lang=Instructions!$B$40,'8.1'!AD22,'8.1'!BF22)</f>
        <v>Portefeuille 14</v>
      </c>
      <c r="C22" s="602"/>
      <c r="D22" s="603"/>
      <c r="E22" s="603"/>
      <c r="F22" s="603"/>
      <c r="G22" s="603"/>
      <c r="H22" s="603"/>
      <c r="I22" s="603"/>
      <c r="J22" s="603"/>
      <c r="K22" s="603"/>
      <c r="L22" s="602"/>
      <c r="M22" s="603"/>
      <c r="N22" s="603"/>
      <c r="O22" s="603"/>
      <c r="P22" s="603"/>
      <c r="Q22" s="602"/>
      <c r="R22" s="603"/>
      <c r="S22" s="603"/>
      <c r="T22" s="603"/>
      <c r="U22" s="603"/>
      <c r="V22" s="603"/>
      <c r="W22" s="603"/>
      <c r="X22" s="603"/>
      <c r="Y22" s="602">
        <f t="shared" si="1"/>
        <v>0</v>
      </c>
      <c r="Z22" s="604"/>
      <c r="AA22" s="605"/>
      <c r="AD22" s="62" t="s">
        <v>344</v>
      </c>
      <c r="AE22" s="38"/>
      <c r="AF22" s="6"/>
      <c r="AG22" s="6"/>
      <c r="AH22" s="6"/>
      <c r="AI22" s="6"/>
      <c r="AJ22" s="6"/>
      <c r="AK22" s="6"/>
      <c r="AL22" s="6"/>
      <c r="AM22" s="40"/>
      <c r="AN22" s="54"/>
      <c r="AO22" s="6"/>
      <c r="AP22" s="6"/>
      <c r="AQ22" s="6"/>
      <c r="AR22" s="40"/>
      <c r="AS22" s="54"/>
      <c r="AT22" s="6"/>
      <c r="AU22" s="6"/>
      <c r="AV22" s="6"/>
      <c r="AW22" s="6"/>
      <c r="AX22" s="6"/>
      <c r="AY22" s="6"/>
      <c r="AZ22" s="430"/>
      <c r="BA22" s="517">
        <f t="shared" si="2"/>
        <v>0</v>
      </c>
      <c r="BB22" s="431"/>
      <c r="BC22" s="49"/>
      <c r="BF22" s="62" t="s">
        <v>319</v>
      </c>
      <c r="BG22" s="38"/>
      <c r="BH22" s="6"/>
      <c r="BI22" s="6"/>
      <c r="BJ22" s="6"/>
      <c r="BK22" s="6"/>
      <c r="BL22" s="6"/>
      <c r="BM22" s="6"/>
      <c r="BN22" s="6"/>
      <c r="BO22" s="40"/>
      <c r="BP22" s="54"/>
      <c r="BQ22" s="6"/>
      <c r="BR22" s="6"/>
      <c r="BS22" s="6"/>
      <c r="BT22" s="40"/>
      <c r="BU22" s="54"/>
      <c r="BV22" s="6"/>
      <c r="BW22" s="6"/>
      <c r="BX22" s="6"/>
      <c r="BY22" s="6"/>
      <c r="BZ22" s="6"/>
      <c r="CA22" s="6"/>
      <c r="CB22" s="430"/>
      <c r="CC22" s="517">
        <f t="shared" si="3"/>
        <v>0</v>
      </c>
      <c r="CD22" s="431"/>
      <c r="CE22" s="49"/>
    </row>
    <row r="23" spans="1:83" x14ac:dyDescent="0.25">
      <c r="A23" s="404" t="s">
        <v>643</v>
      </c>
      <c r="B23" s="627" t="str">
        <f>IF(Lang=Instructions!$B$40,'8.1'!AD23,'8.1'!BF23)</f>
        <v>Portefeuille 15</v>
      </c>
      <c r="C23" s="602"/>
      <c r="D23" s="603"/>
      <c r="E23" s="603"/>
      <c r="F23" s="603"/>
      <c r="G23" s="603"/>
      <c r="H23" s="603"/>
      <c r="I23" s="603"/>
      <c r="J23" s="603"/>
      <c r="K23" s="603"/>
      <c r="L23" s="602"/>
      <c r="M23" s="603"/>
      <c r="N23" s="603"/>
      <c r="O23" s="603"/>
      <c r="P23" s="603"/>
      <c r="Q23" s="602"/>
      <c r="R23" s="603"/>
      <c r="S23" s="603"/>
      <c r="T23" s="603"/>
      <c r="U23" s="603"/>
      <c r="V23" s="603"/>
      <c r="W23" s="603"/>
      <c r="X23" s="603"/>
      <c r="Y23" s="602">
        <f t="shared" si="1"/>
        <v>0</v>
      </c>
      <c r="Z23" s="604"/>
      <c r="AA23" s="605"/>
      <c r="AD23" s="62" t="s">
        <v>345</v>
      </c>
      <c r="AE23" s="38"/>
      <c r="AF23" s="6"/>
      <c r="AG23" s="6"/>
      <c r="AH23" s="6"/>
      <c r="AI23" s="6"/>
      <c r="AJ23" s="6"/>
      <c r="AK23" s="6"/>
      <c r="AL23" s="6"/>
      <c r="AM23" s="40"/>
      <c r="AN23" s="54"/>
      <c r="AO23" s="6"/>
      <c r="AP23" s="6"/>
      <c r="AQ23" s="6"/>
      <c r="AR23" s="40"/>
      <c r="AS23" s="54"/>
      <c r="AT23" s="6"/>
      <c r="AU23" s="6"/>
      <c r="AV23" s="6"/>
      <c r="AW23" s="6"/>
      <c r="AX23" s="6"/>
      <c r="AY23" s="6"/>
      <c r="AZ23" s="430"/>
      <c r="BA23" s="517">
        <f t="shared" si="2"/>
        <v>0</v>
      </c>
      <c r="BB23" s="431"/>
      <c r="BC23" s="49"/>
      <c r="BF23" s="62" t="s">
        <v>320</v>
      </c>
      <c r="BG23" s="38"/>
      <c r="BH23" s="6"/>
      <c r="BI23" s="6"/>
      <c r="BJ23" s="6"/>
      <c r="BK23" s="6"/>
      <c r="BL23" s="6"/>
      <c r="BM23" s="6"/>
      <c r="BN23" s="6"/>
      <c r="BO23" s="40"/>
      <c r="BP23" s="54"/>
      <c r="BQ23" s="6"/>
      <c r="BR23" s="6"/>
      <c r="BS23" s="6"/>
      <c r="BT23" s="40"/>
      <c r="BU23" s="54"/>
      <c r="BV23" s="6"/>
      <c r="BW23" s="6"/>
      <c r="BX23" s="6"/>
      <c r="BY23" s="6"/>
      <c r="BZ23" s="6"/>
      <c r="CA23" s="6"/>
      <c r="CB23" s="430"/>
      <c r="CC23" s="517">
        <f t="shared" si="3"/>
        <v>0</v>
      </c>
      <c r="CD23" s="431"/>
      <c r="CE23" s="49"/>
    </row>
    <row r="24" spans="1:83" x14ac:dyDescent="0.25">
      <c r="A24" s="404" t="s">
        <v>644</v>
      </c>
      <c r="B24" s="627" t="str">
        <f>IF(Lang=Instructions!$B$40,'8.1'!AD24,'8.1'!BF24)</f>
        <v>Portefeuille 16</v>
      </c>
      <c r="C24" s="602"/>
      <c r="D24" s="603"/>
      <c r="E24" s="603"/>
      <c r="F24" s="603"/>
      <c r="G24" s="603"/>
      <c r="H24" s="603"/>
      <c r="I24" s="603"/>
      <c r="J24" s="603"/>
      <c r="K24" s="603"/>
      <c r="L24" s="602"/>
      <c r="M24" s="603"/>
      <c r="N24" s="603"/>
      <c r="O24" s="603"/>
      <c r="P24" s="603"/>
      <c r="Q24" s="602"/>
      <c r="R24" s="603"/>
      <c r="S24" s="603"/>
      <c r="T24" s="603"/>
      <c r="U24" s="603"/>
      <c r="V24" s="603"/>
      <c r="W24" s="603"/>
      <c r="X24" s="603"/>
      <c r="Y24" s="602">
        <f t="shared" si="1"/>
        <v>0</v>
      </c>
      <c r="Z24" s="604"/>
      <c r="AA24" s="605"/>
      <c r="AD24" s="62" t="s">
        <v>346</v>
      </c>
      <c r="AE24" s="38"/>
      <c r="AF24" s="6"/>
      <c r="AG24" s="6"/>
      <c r="AH24" s="6"/>
      <c r="AI24" s="6"/>
      <c r="AJ24" s="6"/>
      <c r="AK24" s="6"/>
      <c r="AL24" s="6"/>
      <c r="AM24" s="40"/>
      <c r="AN24" s="54"/>
      <c r="AO24" s="6"/>
      <c r="AP24" s="6"/>
      <c r="AQ24" s="6"/>
      <c r="AR24" s="40"/>
      <c r="AS24" s="54"/>
      <c r="AT24" s="6"/>
      <c r="AU24" s="6"/>
      <c r="AV24" s="6"/>
      <c r="AW24" s="6"/>
      <c r="AX24" s="6"/>
      <c r="AY24" s="6"/>
      <c r="AZ24" s="430"/>
      <c r="BA24" s="517">
        <f t="shared" si="2"/>
        <v>0</v>
      </c>
      <c r="BB24" s="431"/>
      <c r="BC24" s="49"/>
      <c r="BF24" s="62" t="s">
        <v>321</v>
      </c>
      <c r="BG24" s="38"/>
      <c r="BH24" s="6"/>
      <c r="BI24" s="6"/>
      <c r="BJ24" s="6"/>
      <c r="BK24" s="6"/>
      <c r="BL24" s="6"/>
      <c r="BM24" s="6"/>
      <c r="BN24" s="6"/>
      <c r="BO24" s="40"/>
      <c r="BP24" s="54"/>
      <c r="BQ24" s="6"/>
      <c r="BR24" s="6"/>
      <c r="BS24" s="6"/>
      <c r="BT24" s="40"/>
      <c r="BU24" s="54"/>
      <c r="BV24" s="6"/>
      <c r="BW24" s="6"/>
      <c r="BX24" s="6"/>
      <c r="BY24" s="6"/>
      <c r="BZ24" s="6"/>
      <c r="CA24" s="6"/>
      <c r="CB24" s="430"/>
      <c r="CC24" s="517">
        <f t="shared" si="3"/>
        <v>0</v>
      </c>
      <c r="CD24" s="431"/>
      <c r="CE24" s="49"/>
    </row>
    <row r="25" spans="1:83" x14ac:dyDescent="0.25">
      <c r="A25" s="404" t="s">
        <v>645</v>
      </c>
      <c r="B25" s="627" t="str">
        <f>IF(Lang=Instructions!$B$40,'8.1'!AD25,'8.1'!BF25)</f>
        <v>Portefeuille 17</v>
      </c>
      <c r="C25" s="602"/>
      <c r="D25" s="603"/>
      <c r="E25" s="603"/>
      <c r="F25" s="603"/>
      <c r="G25" s="603"/>
      <c r="H25" s="603"/>
      <c r="I25" s="603"/>
      <c r="J25" s="603"/>
      <c r="K25" s="603"/>
      <c r="L25" s="602"/>
      <c r="M25" s="603"/>
      <c r="N25" s="603"/>
      <c r="O25" s="603"/>
      <c r="P25" s="603"/>
      <c r="Q25" s="602"/>
      <c r="R25" s="603"/>
      <c r="S25" s="603"/>
      <c r="T25" s="603"/>
      <c r="U25" s="603"/>
      <c r="V25" s="603"/>
      <c r="W25" s="603"/>
      <c r="X25" s="603"/>
      <c r="Y25" s="602">
        <f t="shared" si="1"/>
        <v>0</v>
      </c>
      <c r="Z25" s="604"/>
      <c r="AA25" s="605"/>
      <c r="AD25" s="62" t="s">
        <v>347</v>
      </c>
      <c r="AE25" s="38"/>
      <c r="AF25" s="6"/>
      <c r="AG25" s="6"/>
      <c r="AH25" s="6"/>
      <c r="AI25" s="6"/>
      <c r="AJ25" s="6"/>
      <c r="AK25" s="6"/>
      <c r="AL25" s="6"/>
      <c r="AM25" s="40"/>
      <c r="AN25" s="54"/>
      <c r="AO25" s="6"/>
      <c r="AP25" s="6"/>
      <c r="AQ25" s="6"/>
      <c r="AR25" s="40"/>
      <c r="AS25" s="54"/>
      <c r="AT25" s="6"/>
      <c r="AU25" s="6"/>
      <c r="AV25" s="6"/>
      <c r="AW25" s="6"/>
      <c r="AX25" s="6"/>
      <c r="AY25" s="6"/>
      <c r="AZ25" s="430"/>
      <c r="BA25" s="517">
        <f t="shared" si="2"/>
        <v>0</v>
      </c>
      <c r="BB25" s="431"/>
      <c r="BC25" s="49"/>
      <c r="BF25" s="62" t="s">
        <v>322</v>
      </c>
      <c r="BG25" s="38"/>
      <c r="BH25" s="6"/>
      <c r="BI25" s="6"/>
      <c r="BJ25" s="6"/>
      <c r="BK25" s="6"/>
      <c r="BL25" s="6"/>
      <c r="BM25" s="6"/>
      <c r="BN25" s="6"/>
      <c r="BO25" s="40"/>
      <c r="BP25" s="54"/>
      <c r="BQ25" s="6"/>
      <c r="BR25" s="6"/>
      <c r="BS25" s="6"/>
      <c r="BT25" s="40"/>
      <c r="BU25" s="54"/>
      <c r="BV25" s="6"/>
      <c r="BW25" s="6"/>
      <c r="BX25" s="6"/>
      <c r="BY25" s="6"/>
      <c r="BZ25" s="6"/>
      <c r="CA25" s="6"/>
      <c r="CB25" s="430"/>
      <c r="CC25" s="517">
        <f t="shared" si="3"/>
        <v>0</v>
      </c>
      <c r="CD25" s="431"/>
      <c r="CE25" s="49"/>
    </row>
    <row r="26" spans="1:83" x14ac:dyDescent="0.25">
      <c r="A26" s="404" t="s">
        <v>646</v>
      </c>
      <c r="B26" s="627" t="str">
        <f>IF(Lang=Instructions!$B$40,'8.1'!AD26,'8.1'!BF26)</f>
        <v>Portefeuille 18</v>
      </c>
      <c r="C26" s="602"/>
      <c r="D26" s="603"/>
      <c r="E26" s="603"/>
      <c r="F26" s="603"/>
      <c r="G26" s="603"/>
      <c r="H26" s="603"/>
      <c r="I26" s="603"/>
      <c r="J26" s="603"/>
      <c r="K26" s="603"/>
      <c r="L26" s="602"/>
      <c r="M26" s="603"/>
      <c r="N26" s="603"/>
      <c r="O26" s="603"/>
      <c r="P26" s="603"/>
      <c r="Q26" s="602"/>
      <c r="R26" s="603"/>
      <c r="S26" s="603"/>
      <c r="T26" s="603"/>
      <c r="U26" s="603"/>
      <c r="V26" s="603"/>
      <c r="W26" s="603"/>
      <c r="X26" s="603"/>
      <c r="Y26" s="602">
        <f t="shared" si="1"/>
        <v>0</v>
      </c>
      <c r="Z26" s="604"/>
      <c r="AA26" s="605"/>
      <c r="AD26" s="62" t="s">
        <v>348</v>
      </c>
      <c r="AE26" s="38"/>
      <c r="AF26" s="6"/>
      <c r="AG26" s="6"/>
      <c r="AH26" s="6"/>
      <c r="AI26" s="6"/>
      <c r="AJ26" s="6"/>
      <c r="AK26" s="6"/>
      <c r="AL26" s="6"/>
      <c r="AM26" s="40"/>
      <c r="AN26" s="54"/>
      <c r="AO26" s="6"/>
      <c r="AP26" s="6"/>
      <c r="AQ26" s="6"/>
      <c r="AR26" s="40"/>
      <c r="AS26" s="54"/>
      <c r="AT26" s="6"/>
      <c r="AU26" s="6"/>
      <c r="AV26" s="6"/>
      <c r="AW26" s="6"/>
      <c r="AX26" s="6"/>
      <c r="AY26" s="6"/>
      <c r="AZ26" s="430"/>
      <c r="BA26" s="517">
        <f t="shared" si="2"/>
        <v>0</v>
      </c>
      <c r="BB26" s="431"/>
      <c r="BC26" s="49"/>
      <c r="BF26" s="62" t="s">
        <v>323</v>
      </c>
      <c r="BG26" s="38"/>
      <c r="BH26" s="6"/>
      <c r="BI26" s="6"/>
      <c r="BJ26" s="6"/>
      <c r="BK26" s="6"/>
      <c r="BL26" s="6"/>
      <c r="BM26" s="6"/>
      <c r="BN26" s="6"/>
      <c r="BO26" s="40"/>
      <c r="BP26" s="54"/>
      <c r="BQ26" s="6"/>
      <c r="BR26" s="6"/>
      <c r="BS26" s="6"/>
      <c r="BT26" s="40"/>
      <c r="BU26" s="54"/>
      <c r="BV26" s="6"/>
      <c r="BW26" s="6"/>
      <c r="BX26" s="6"/>
      <c r="BY26" s="6"/>
      <c r="BZ26" s="6"/>
      <c r="CA26" s="6"/>
      <c r="CB26" s="430"/>
      <c r="CC26" s="517">
        <f t="shared" si="3"/>
        <v>0</v>
      </c>
      <c r="CD26" s="431"/>
      <c r="CE26" s="49"/>
    </row>
    <row r="27" spans="1:83" x14ac:dyDescent="0.25">
      <c r="A27" s="404" t="s">
        <v>647</v>
      </c>
      <c r="B27" s="627" t="str">
        <f>IF(Lang=Instructions!$B$40,'8.1'!AD27,'8.1'!BF27)</f>
        <v>Portefeuille 19</v>
      </c>
      <c r="C27" s="602"/>
      <c r="D27" s="603"/>
      <c r="E27" s="603"/>
      <c r="F27" s="603"/>
      <c r="G27" s="603"/>
      <c r="H27" s="603"/>
      <c r="I27" s="603"/>
      <c r="J27" s="603"/>
      <c r="K27" s="603"/>
      <c r="L27" s="602"/>
      <c r="M27" s="603"/>
      <c r="N27" s="603"/>
      <c r="O27" s="603"/>
      <c r="P27" s="603"/>
      <c r="Q27" s="602"/>
      <c r="R27" s="603"/>
      <c r="S27" s="603"/>
      <c r="T27" s="603"/>
      <c r="U27" s="603"/>
      <c r="V27" s="603"/>
      <c r="W27" s="603"/>
      <c r="X27" s="603"/>
      <c r="Y27" s="602">
        <f t="shared" si="1"/>
        <v>0</v>
      </c>
      <c r="Z27" s="604"/>
      <c r="AA27" s="605"/>
      <c r="AD27" s="62" t="s">
        <v>349</v>
      </c>
      <c r="AE27" s="38"/>
      <c r="AF27" s="6"/>
      <c r="AG27" s="6"/>
      <c r="AH27" s="6"/>
      <c r="AI27" s="6"/>
      <c r="AJ27" s="6"/>
      <c r="AK27" s="6"/>
      <c r="AL27" s="6"/>
      <c r="AM27" s="40"/>
      <c r="AN27" s="54"/>
      <c r="AO27" s="6"/>
      <c r="AP27" s="6"/>
      <c r="AQ27" s="6"/>
      <c r="AR27" s="40"/>
      <c r="AS27" s="54"/>
      <c r="AT27" s="6"/>
      <c r="AU27" s="6"/>
      <c r="AV27" s="6"/>
      <c r="AW27" s="6"/>
      <c r="AX27" s="6"/>
      <c r="AY27" s="6"/>
      <c r="AZ27" s="430"/>
      <c r="BA27" s="517">
        <f t="shared" si="2"/>
        <v>0</v>
      </c>
      <c r="BB27" s="431"/>
      <c r="BC27" s="49"/>
      <c r="BF27" s="62" t="s">
        <v>324</v>
      </c>
      <c r="BG27" s="38"/>
      <c r="BH27" s="6"/>
      <c r="BI27" s="6"/>
      <c r="BJ27" s="6"/>
      <c r="BK27" s="6"/>
      <c r="BL27" s="6"/>
      <c r="BM27" s="6"/>
      <c r="BN27" s="6"/>
      <c r="BO27" s="40"/>
      <c r="BP27" s="54"/>
      <c r="BQ27" s="6"/>
      <c r="BR27" s="6"/>
      <c r="BS27" s="6"/>
      <c r="BT27" s="40"/>
      <c r="BU27" s="54"/>
      <c r="BV27" s="6"/>
      <c r="BW27" s="6"/>
      <c r="BX27" s="6"/>
      <c r="BY27" s="6"/>
      <c r="BZ27" s="6"/>
      <c r="CA27" s="6"/>
      <c r="CB27" s="430"/>
      <c r="CC27" s="517">
        <f t="shared" si="3"/>
        <v>0</v>
      </c>
      <c r="CD27" s="431"/>
      <c r="CE27" s="49"/>
    </row>
    <row r="28" spans="1:83" x14ac:dyDescent="0.25">
      <c r="A28" s="404" t="s">
        <v>648</v>
      </c>
      <c r="B28" s="627" t="str">
        <f>IF(Lang=Instructions!$B$40,'8.1'!AD28,'8.1'!BF28)</f>
        <v>Portefeuille 20</v>
      </c>
      <c r="C28" s="602"/>
      <c r="D28" s="603"/>
      <c r="E28" s="603"/>
      <c r="F28" s="603"/>
      <c r="G28" s="603"/>
      <c r="H28" s="603"/>
      <c r="I28" s="603"/>
      <c r="J28" s="603"/>
      <c r="K28" s="603"/>
      <c r="L28" s="602"/>
      <c r="M28" s="603"/>
      <c r="N28" s="603"/>
      <c r="O28" s="603"/>
      <c r="P28" s="603"/>
      <c r="Q28" s="602"/>
      <c r="R28" s="603"/>
      <c r="S28" s="603"/>
      <c r="T28" s="603"/>
      <c r="U28" s="603"/>
      <c r="V28" s="603"/>
      <c r="W28" s="603"/>
      <c r="X28" s="603"/>
      <c r="Y28" s="602">
        <f t="shared" si="1"/>
        <v>0</v>
      </c>
      <c r="Z28" s="604"/>
      <c r="AA28" s="605"/>
      <c r="AD28" s="62" t="s">
        <v>350</v>
      </c>
      <c r="AE28" s="38"/>
      <c r="AF28" s="6"/>
      <c r="AG28" s="6"/>
      <c r="AH28" s="6"/>
      <c r="AI28" s="6"/>
      <c r="AJ28" s="6"/>
      <c r="AK28" s="6"/>
      <c r="AL28" s="6"/>
      <c r="AM28" s="40"/>
      <c r="AN28" s="54"/>
      <c r="AO28" s="6"/>
      <c r="AP28" s="6"/>
      <c r="AQ28" s="6"/>
      <c r="AR28" s="40"/>
      <c r="AS28" s="54"/>
      <c r="AT28" s="6"/>
      <c r="AU28" s="6"/>
      <c r="AV28" s="6"/>
      <c r="AW28" s="6"/>
      <c r="AX28" s="6"/>
      <c r="AY28" s="6"/>
      <c r="AZ28" s="430"/>
      <c r="BA28" s="517">
        <f t="shared" si="2"/>
        <v>0</v>
      </c>
      <c r="BB28" s="431"/>
      <c r="BC28" s="49"/>
      <c r="BF28" s="62" t="s">
        <v>325</v>
      </c>
      <c r="BG28" s="38"/>
      <c r="BH28" s="6"/>
      <c r="BI28" s="6"/>
      <c r="BJ28" s="6"/>
      <c r="BK28" s="6"/>
      <c r="BL28" s="6"/>
      <c r="BM28" s="6"/>
      <c r="BN28" s="6"/>
      <c r="BO28" s="40"/>
      <c r="BP28" s="54"/>
      <c r="BQ28" s="6"/>
      <c r="BR28" s="6"/>
      <c r="BS28" s="6"/>
      <c r="BT28" s="40"/>
      <c r="BU28" s="54"/>
      <c r="BV28" s="6"/>
      <c r="BW28" s="6"/>
      <c r="BX28" s="6"/>
      <c r="BY28" s="6"/>
      <c r="BZ28" s="6"/>
      <c r="CA28" s="6"/>
      <c r="CB28" s="430"/>
      <c r="CC28" s="517">
        <f t="shared" si="3"/>
        <v>0</v>
      </c>
      <c r="CD28" s="431"/>
      <c r="CE28" s="49"/>
    </row>
    <row r="29" spans="1:83" x14ac:dyDescent="0.25">
      <c r="A29" s="404" t="s">
        <v>649</v>
      </c>
      <c r="B29" s="627" t="str">
        <f>IF(Lang=Instructions!$B$40,'8.1'!AD29,'8.1'!BF29)</f>
        <v>Portefeuille 21</v>
      </c>
      <c r="C29" s="602"/>
      <c r="D29" s="603"/>
      <c r="E29" s="603"/>
      <c r="F29" s="603"/>
      <c r="G29" s="603"/>
      <c r="H29" s="603"/>
      <c r="I29" s="603"/>
      <c r="J29" s="603"/>
      <c r="K29" s="603"/>
      <c r="L29" s="602"/>
      <c r="M29" s="603"/>
      <c r="N29" s="603"/>
      <c r="O29" s="603"/>
      <c r="P29" s="603"/>
      <c r="Q29" s="602"/>
      <c r="R29" s="603"/>
      <c r="S29" s="603"/>
      <c r="T29" s="603"/>
      <c r="U29" s="603"/>
      <c r="V29" s="603"/>
      <c r="W29" s="603"/>
      <c r="X29" s="603"/>
      <c r="Y29" s="602">
        <f t="shared" si="1"/>
        <v>0</v>
      </c>
      <c r="Z29" s="604"/>
      <c r="AA29" s="605"/>
      <c r="AD29" s="62" t="s">
        <v>351</v>
      </c>
      <c r="AE29" s="38"/>
      <c r="AF29" s="6"/>
      <c r="AG29" s="6"/>
      <c r="AH29" s="6"/>
      <c r="AI29" s="6"/>
      <c r="AJ29" s="6"/>
      <c r="AK29" s="6"/>
      <c r="AL29" s="6"/>
      <c r="AM29" s="40"/>
      <c r="AN29" s="54"/>
      <c r="AO29" s="6"/>
      <c r="AP29" s="6"/>
      <c r="AQ29" s="6"/>
      <c r="AR29" s="40"/>
      <c r="AS29" s="54"/>
      <c r="AT29" s="6"/>
      <c r="AU29" s="6"/>
      <c r="AV29" s="6"/>
      <c r="AW29" s="6"/>
      <c r="AX29" s="6"/>
      <c r="AY29" s="6"/>
      <c r="AZ29" s="430"/>
      <c r="BA29" s="517">
        <f t="shared" si="2"/>
        <v>0</v>
      </c>
      <c r="BB29" s="431"/>
      <c r="BC29" s="49"/>
      <c r="BF29" s="62" t="s">
        <v>326</v>
      </c>
      <c r="BG29" s="38"/>
      <c r="BH29" s="6"/>
      <c r="BI29" s="6"/>
      <c r="BJ29" s="6"/>
      <c r="BK29" s="6"/>
      <c r="BL29" s="6"/>
      <c r="BM29" s="6"/>
      <c r="BN29" s="6"/>
      <c r="BO29" s="40"/>
      <c r="BP29" s="54"/>
      <c r="BQ29" s="6"/>
      <c r="BR29" s="6"/>
      <c r="BS29" s="6"/>
      <c r="BT29" s="40"/>
      <c r="BU29" s="54"/>
      <c r="BV29" s="6"/>
      <c r="BW29" s="6"/>
      <c r="BX29" s="6"/>
      <c r="BY29" s="6"/>
      <c r="BZ29" s="6"/>
      <c r="CA29" s="6"/>
      <c r="CB29" s="430"/>
      <c r="CC29" s="517">
        <f t="shared" si="3"/>
        <v>0</v>
      </c>
      <c r="CD29" s="431"/>
      <c r="CE29" s="49"/>
    </row>
    <row r="30" spans="1:83" x14ac:dyDescent="0.25">
      <c r="A30" s="404" t="s">
        <v>650</v>
      </c>
      <c r="B30" s="627" t="str">
        <f>IF(Lang=Instructions!$B$40,'8.1'!AD30,'8.1'!BF30)</f>
        <v>Portefeuille 22</v>
      </c>
      <c r="C30" s="602"/>
      <c r="D30" s="603"/>
      <c r="E30" s="603"/>
      <c r="F30" s="603"/>
      <c r="G30" s="603"/>
      <c r="H30" s="603"/>
      <c r="I30" s="603"/>
      <c r="J30" s="603"/>
      <c r="K30" s="603"/>
      <c r="L30" s="602"/>
      <c r="M30" s="603"/>
      <c r="N30" s="603"/>
      <c r="O30" s="603"/>
      <c r="P30" s="603"/>
      <c r="Q30" s="602"/>
      <c r="R30" s="603"/>
      <c r="S30" s="603"/>
      <c r="T30" s="603"/>
      <c r="U30" s="603"/>
      <c r="V30" s="603"/>
      <c r="W30" s="603"/>
      <c r="X30" s="603"/>
      <c r="Y30" s="602">
        <f t="shared" si="1"/>
        <v>0</v>
      </c>
      <c r="Z30" s="604"/>
      <c r="AA30" s="605"/>
      <c r="AD30" s="62" t="s">
        <v>352</v>
      </c>
      <c r="AE30" s="38"/>
      <c r="AF30" s="6"/>
      <c r="AG30" s="6"/>
      <c r="AH30" s="6"/>
      <c r="AI30" s="6"/>
      <c r="AJ30" s="6"/>
      <c r="AK30" s="6"/>
      <c r="AL30" s="6"/>
      <c r="AM30" s="40"/>
      <c r="AN30" s="54"/>
      <c r="AO30" s="6"/>
      <c r="AP30" s="6"/>
      <c r="AQ30" s="6"/>
      <c r="AR30" s="40"/>
      <c r="AS30" s="54"/>
      <c r="AT30" s="6"/>
      <c r="AU30" s="6"/>
      <c r="AV30" s="6"/>
      <c r="AW30" s="6"/>
      <c r="AX30" s="6"/>
      <c r="AY30" s="6"/>
      <c r="AZ30" s="430"/>
      <c r="BA30" s="517">
        <f t="shared" si="2"/>
        <v>0</v>
      </c>
      <c r="BB30" s="431"/>
      <c r="BC30" s="49"/>
      <c r="BF30" s="62" t="s">
        <v>327</v>
      </c>
      <c r="BG30" s="38"/>
      <c r="BH30" s="6"/>
      <c r="BI30" s="6"/>
      <c r="BJ30" s="6"/>
      <c r="BK30" s="6"/>
      <c r="BL30" s="6"/>
      <c r="BM30" s="6"/>
      <c r="BN30" s="6"/>
      <c r="BO30" s="40"/>
      <c r="BP30" s="54"/>
      <c r="BQ30" s="6"/>
      <c r="BR30" s="6"/>
      <c r="BS30" s="6"/>
      <c r="BT30" s="40"/>
      <c r="BU30" s="54"/>
      <c r="BV30" s="6"/>
      <c r="BW30" s="6"/>
      <c r="BX30" s="6"/>
      <c r="BY30" s="6"/>
      <c r="BZ30" s="6"/>
      <c r="CA30" s="6"/>
      <c r="CB30" s="430"/>
      <c r="CC30" s="517">
        <f t="shared" si="3"/>
        <v>0</v>
      </c>
      <c r="CD30" s="431"/>
      <c r="CE30" s="49"/>
    </row>
    <row r="31" spans="1:83" x14ac:dyDescent="0.25">
      <c r="A31" s="404" t="s">
        <v>651</v>
      </c>
      <c r="B31" s="627" t="str">
        <f>IF(Lang=Instructions!$B$40,'8.1'!AD31,'8.1'!BF31)</f>
        <v>Portefeuille 23</v>
      </c>
      <c r="C31" s="602"/>
      <c r="D31" s="603"/>
      <c r="E31" s="603"/>
      <c r="F31" s="603"/>
      <c r="G31" s="603"/>
      <c r="H31" s="603"/>
      <c r="I31" s="603"/>
      <c r="J31" s="603"/>
      <c r="K31" s="603"/>
      <c r="L31" s="602"/>
      <c r="M31" s="603"/>
      <c r="N31" s="603"/>
      <c r="O31" s="603"/>
      <c r="P31" s="603"/>
      <c r="Q31" s="602"/>
      <c r="R31" s="603"/>
      <c r="S31" s="603"/>
      <c r="T31" s="603"/>
      <c r="U31" s="603"/>
      <c r="V31" s="603"/>
      <c r="W31" s="603"/>
      <c r="X31" s="603"/>
      <c r="Y31" s="602">
        <f t="shared" si="1"/>
        <v>0</v>
      </c>
      <c r="Z31" s="604"/>
      <c r="AA31" s="605"/>
      <c r="AD31" s="62" t="s">
        <v>353</v>
      </c>
      <c r="AE31" s="38"/>
      <c r="AF31" s="6"/>
      <c r="AG31" s="6"/>
      <c r="AH31" s="6"/>
      <c r="AI31" s="6"/>
      <c r="AJ31" s="6"/>
      <c r="AK31" s="6"/>
      <c r="AL31" s="6"/>
      <c r="AM31" s="40"/>
      <c r="AN31" s="54"/>
      <c r="AO31" s="6"/>
      <c r="AP31" s="6"/>
      <c r="AQ31" s="6"/>
      <c r="AR31" s="40"/>
      <c r="AS31" s="54"/>
      <c r="AT31" s="6"/>
      <c r="AU31" s="6"/>
      <c r="AV31" s="6"/>
      <c r="AW31" s="6"/>
      <c r="AX31" s="6"/>
      <c r="AY31" s="6"/>
      <c r="AZ31" s="430"/>
      <c r="BA31" s="517">
        <f t="shared" si="2"/>
        <v>0</v>
      </c>
      <c r="BB31" s="431"/>
      <c r="BC31" s="49"/>
      <c r="BF31" s="62" t="s">
        <v>328</v>
      </c>
      <c r="BG31" s="38"/>
      <c r="BH31" s="6"/>
      <c r="BI31" s="6"/>
      <c r="BJ31" s="6"/>
      <c r="BK31" s="6"/>
      <c r="BL31" s="6"/>
      <c r="BM31" s="6"/>
      <c r="BN31" s="6"/>
      <c r="BO31" s="40"/>
      <c r="BP31" s="54"/>
      <c r="BQ31" s="6"/>
      <c r="BR31" s="6"/>
      <c r="BS31" s="6"/>
      <c r="BT31" s="40"/>
      <c r="BU31" s="54"/>
      <c r="BV31" s="6"/>
      <c r="BW31" s="6"/>
      <c r="BX31" s="6"/>
      <c r="BY31" s="6"/>
      <c r="BZ31" s="6"/>
      <c r="CA31" s="6"/>
      <c r="CB31" s="430"/>
      <c r="CC31" s="517">
        <f t="shared" si="3"/>
        <v>0</v>
      </c>
      <c r="CD31" s="431"/>
      <c r="CE31" s="49"/>
    </row>
    <row r="32" spans="1:83" x14ac:dyDescent="0.25">
      <c r="A32" s="404" t="s">
        <v>652</v>
      </c>
      <c r="B32" s="627" t="str">
        <f>IF(Lang=Instructions!$B$40,'8.1'!AD32,'8.1'!BF32)</f>
        <v>Portefeuille 24</v>
      </c>
      <c r="C32" s="602"/>
      <c r="D32" s="603"/>
      <c r="E32" s="603"/>
      <c r="F32" s="603"/>
      <c r="G32" s="603"/>
      <c r="H32" s="603"/>
      <c r="I32" s="603"/>
      <c r="J32" s="603"/>
      <c r="K32" s="603"/>
      <c r="L32" s="602"/>
      <c r="M32" s="603"/>
      <c r="N32" s="603"/>
      <c r="O32" s="603"/>
      <c r="P32" s="603"/>
      <c r="Q32" s="602"/>
      <c r="R32" s="603"/>
      <c r="S32" s="603"/>
      <c r="T32" s="603"/>
      <c r="U32" s="603"/>
      <c r="V32" s="603"/>
      <c r="W32" s="603"/>
      <c r="X32" s="603"/>
      <c r="Y32" s="602">
        <f t="shared" si="1"/>
        <v>0</v>
      </c>
      <c r="Z32" s="604"/>
      <c r="AA32" s="605"/>
      <c r="AD32" s="62" t="s">
        <v>354</v>
      </c>
      <c r="AE32" s="38"/>
      <c r="AF32" s="6"/>
      <c r="AG32" s="6"/>
      <c r="AH32" s="6"/>
      <c r="AI32" s="6"/>
      <c r="AJ32" s="6"/>
      <c r="AK32" s="6"/>
      <c r="AL32" s="6"/>
      <c r="AM32" s="40"/>
      <c r="AN32" s="54"/>
      <c r="AO32" s="6"/>
      <c r="AP32" s="6"/>
      <c r="AQ32" s="6"/>
      <c r="AR32" s="40"/>
      <c r="AS32" s="54"/>
      <c r="AT32" s="6"/>
      <c r="AU32" s="6"/>
      <c r="AV32" s="6"/>
      <c r="AW32" s="6"/>
      <c r="AX32" s="6"/>
      <c r="AY32" s="6"/>
      <c r="AZ32" s="430"/>
      <c r="BA32" s="517">
        <f t="shared" si="2"/>
        <v>0</v>
      </c>
      <c r="BB32" s="431"/>
      <c r="BC32" s="49"/>
      <c r="BF32" s="62" t="s">
        <v>329</v>
      </c>
      <c r="BG32" s="38"/>
      <c r="BH32" s="6"/>
      <c r="BI32" s="6"/>
      <c r="BJ32" s="6"/>
      <c r="BK32" s="6"/>
      <c r="BL32" s="6"/>
      <c r="BM32" s="6"/>
      <c r="BN32" s="6"/>
      <c r="BO32" s="40"/>
      <c r="BP32" s="54"/>
      <c r="BQ32" s="6"/>
      <c r="BR32" s="6"/>
      <c r="BS32" s="6"/>
      <c r="BT32" s="40"/>
      <c r="BU32" s="54"/>
      <c r="BV32" s="6"/>
      <c r="BW32" s="6"/>
      <c r="BX32" s="6"/>
      <c r="BY32" s="6"/>
      <c r="BZ32" s="6"/>
      <c r="CA32" s="6"/>
      <c r="CB32" s="430"/>
      <c r="CC32" s="517">
        <f t="shared" si="3"/>
        <v>0</v>
      </c>
      <c r="CD32" s="431"/>
      <c r="CE32" s="49"/>
    </row>
    <row r="33" spans="1:83" x14ac:dyDescent="0.25">
      <c r="A33" s="404" t="s">
        <v>653</v>
      </c>
      <c r="B33" s="627" t="str">
        <f>IF(Lang=Instructions!$B$40,'8.1'!AD33,'8.1'!BF33)</f>
        <v>Portefeuille 25</v>
      </c>
      <c r="C33" s="602"/>
      <c r="D33" s="603"/>
      <c r="E33" s="603"/>
      <c r="F33" s="603"/>
      <c r="G33" s="603"/>
      <c r="H33" s="603"/>
      <c r="I33" s="603"/>
      <c r="J33" s="603"/>
      <c r="K33" s="603"/>
      <c r="L33" s="602"/>
      <c r="M33" s="603"/>
      <c r="N33" s="603"/>
      <c r="O33" s="603"/>
      <c r="P33" s="603"/>
      <c r="Q33" s="602"/>
      <c r="R33" s="603"/>
      <c r="S33" s="603"/>
      <c r="T33" s="603"/>
      <c r="U33" s="603"/>
      <c r="V33" s="603"/>
      <c r="W33" s="603"/>
      <c r="X33" s="603"/>
      <c r="Y33" s="602">
        <f t="shared" si="1"/>
        <v>0</v>
      </c>
      <c r="Z33" s="604"/>
      <c r="AA33" s="605"/>
      <c r="AD33" s="62" t="s">
        <v>355</v>
      </c>
      <c r="AE33" s="38"/>
      <c r="AF33" s="6"/>
      <c r="AG33" s="6"/>
      <c r="AH33" s="6"/>
      <c r="AI33" s="6"/>
      <c r="AJ33" s="6"/>
      <c r="AK33" s="6"/>
      <c r="AL33" s="6"/>
      <c r="AM33" s="40"/>
      <c r="AN33" s="54"/>
      <c r="AO33" s="6"/>
      <c r="AP33" s="6"/>
      <c r="AQ33" s="6"/>
      <c r="AR33" s="40"/>
      <c r="AS33" s="54"/>
      <c r="AT33" s="6"/>
      <c r="AU33" s="6"/>
      <c r="AV33" s="6"/>
      <c r="AW33" s="6"/>
      <c r="AX33" s="6"/>
      <c r="AY33" s="6"/>
      <c r="AZ33" s="430"/>
      <c r="BA33" s="517">
        <f t="shared" si="2"/>
        <v>0</v>
      </c>
      <c r="BB33" s="431"/>
      <c r="BC33" s="49"/>
      <c r="BF33" s="62" t="s">
        <v>330</v>
      </c>
      <c r="BG33" s="38"/>
      <c r="BH33" s="6"/>
      <c r="BI33" s="6"/>
      <c r="BJ33" s="6"/>
      <c r="BK33" s="6"/>
      <c r="BL33" s="6"/>
      <c r="BM33" s="6"/>
      <c r="BN33" s="6"/>
      <c r="BO33" s="40"/>
      <c r="BP33" s="54"/>
      <c r="BQ33" s="6"/>
      <c r="BR33" s="6"/>
      <c r="BS33" s="6"/>
      <c r="BT33" s="40"/>
      <c r="BU33" s="54"/>
      <c r="BV33" s="6"/>
      <c r="BW33" s="6"/>
      <c r="BX33" s="6"/>
      <c r="BY33" s="6"/>
      <c r="BZ33" s="6"/>
      <c r="CA33" s="6"/>
      <c r="CB33" s="430"/>
      <c r="CC33" s="517">
        <f t="shared" si="3"/>
        <v>0</v>
      </c>
      <c r="CD33" s="431"/>
      <c r="CE33" s="49"/>
    </row>
    <row r="34" spans="1:83" x14ac:dyDescent="0.25">
      <c r="A34" s="404" t="s">
        <v>654</v>
      </c>
      <c r="B34" s="627" t="str">
        <f>IF(Lang=Instructions!$B$40,'8.1'!AD34,'8.1'!BF34)</f>
        <v>Portefeuille 26</v>
      </c>
      <c r="C34" s="602"/>
      <c r="D34" s="603"/>
      <c r="E34" s="603"/>
      <c r="F34" s="603"/>
      <c r="G34" s="603"/>
      <c r="H34" s="603"/>
      <c r="I34" s="603"/>
      <c r="J34" s="603"/>
      <c r="K34" s="603"/>
      <c r="L34" s="602"/>
      <c r="M34" s="603"/>
      <c r="N34" s="603"/>
      <c r="O34" s="603"/>
      <c r="P34" s="603"/>
      <c r="Q34" s="602"/>
      <c r="R34" s="603"/>
      <c r="S34" s="603"/>
      <c r="T34" s="603"/>
      <c r="U34" s="603"/>
      <c r="V34" s="603"/>
      <c r="W34" s="603"/>
      <c r="X34" s="603"/>
      <c r="Y34" s="602">
        <f t="shared" si="1"/>
        <v>0</v>
      </c>
      <c r="Z34" s="604"/>
      <c r="AA34" s="605"/>
      <c r="AD34" s="62" t="s">
        <v>356</v>
      </c>
      <c r="AE34" s="38"/>
      <c r="AF34" s="6"/>
      <c r="AG34" s="6"/>
      <c r="AH34" s="6"/>
      <c r="AI34" s="6"/>
      <c r="AJ34" s="6"/>
      <c r="AK34" s="6"/>
      <c r="AL34" s="6"/>
      <c r="AM34" s="40"/>
      <c r="AN34" s="54"/>
      <c r="AO34" s="6"/>
      <c r="AP34" s="6"/>
      <c r="AQ34" s="6"/>
      <c r="AR34" s="40"/>
      <c r="AS34" s="54"/>
      <c r="AT34" s="6"/>
      <c r="AU34" s="6"/>
      <c r="AV34" s="6"/>
      <c r="AW34" s="6"/>
      <c r="AX34" s="6"/>
      <c r="AY34" s="6"/>
      <c r="AZ34" s="430"/>
      <c r="BA34" s="517">
        <f t="shared" si="2"/>
        <v>0</v>
      </c>
      <c r="BB34" s="431"/>
      <c r="BC34" s="49"/>
      <c r="BF34" s="62" t="s">
        <v>331</v>
      </c>
      <c r="BG34" s="38"/>
      <c r="BH34" s="6"/>
      <c r="BI34" s="6"/>
      <c r="BJ34" s="6"/>
      <c r="BK34" s="6"/>
      <c r="BL34" s="6"/>
      <c r="BM34" s="6"/>
      <c r="BN34" s="6"/>
      <c r="BO34" s="40"/>
      <c r="BP34" s="54"/>
      <c r="BQ34" s="6"/>
      <c r="BR34" s="6"/>
      <c r="BS34" s="6"/>
      <c r="BT34" s="40"/>
      <c r="BU34" s="54"/>
      <c r="BV34" s="6"/>
      <c r="BW34" s="6"/>
      <c r="BX34" s="6"/>
      <c r="BY34" s="6"/>
      <c r="BZ34" s="6"/>
      <c r="CA34" s="6"/>
      <c r="CB34" s="430"/>
      <c r="CC34" s="517">
        <f t="shared" si="3"/>
        <v>0</v>
      </c>
      <c r="CD34" s="431"/>
      <c r="CE34" s="49"/>
    </row>
    <row r="35" spans="1:83" x14ac:dyDescent="0.25">
      <c r="A35" s="404" t="s">
        <v>655</v>
      </c>
      <c r="B35" s="627" t="str">
        <f>IF(Lang=Instructions!$B$40,'8.1'!AD35,'8.1'!BF35)</f>
        <v>Portefeuille 27</v>
      </c>
      <c r="C35" s="602"/>
      <c r="D35" s="603"/>
      <c r="E35" s="603"/>
      <c r="F35" s="603"/>
      <c r="G35" s="603"/>
      <c r="H35" s="603"/>
      <c r="I35" s="603"/>
      <c r="J35" s="603"/>
      <c r="K35" s="603"/>
      <c r="L35" s="602"/>
      <c r="M35" s="603"/>
      <c r="N35" s="603"/>
      <c r="O35" s="603"/>
      <c r="P35" s="603"/>
      <c r="Q35" s="602"/>
      <c r="R35" s="603"/>
      <c r="S35" s="603"/>
      <c r="T35" s="603"/>
      <c r="U35" s="603"/>
      <c r="V35" s="603"/>
      <c r="W35" s="603"/>
      <c r="X35" s="603"/>
      <c r="Y35" s="602">
        <f t="shared" si="1"/>
        <v>0</v>
      </c>
      <c r="Z35" s="604"/>
      <c r="AA35" s="605"/>
      <c r="AD35" s="62" t="s">
        <v>357</v>
      </c>
      <c r="AE35" s="38"/>
      <c r="AF35" s="6"/>
      <c r="AG35" s="6"/>
      <c r="AH35" s="6"/>
      <c r="AI35" s="6"/>
      <c r="AJ35" s="6"/>
      <c r="AK35" s="6"/>
      <c r="AL35" s="6"/>
      <c r="AM35" s="40"/>
      <c r="AN35" s="54"/>
      <c r="AO35" s="6"/>
      <c r="AP35" s="6"/>
      <c r="AQ35" s="6"/>
      <c r="AR35" s="40"/>
      <c r="AS35" s="54"/>
      <c r="AT35" s="6"/>
      <c r="AU35" s="6"/>
      <c r="AV35" s="6"/>
      <c r="AW35" s="6"/>
      <c r="AX35" s="6"/>
      <c r="AY35" s="6"/>
      <c r="AZ35" s="430"/>
      <c r="BA35" s="517">
        <f t="shared" si="2"/>
        <v>0</v>
      </c>
      <c r="BB35" s="431"/>
      <c r="BC35" s="49"/>
      <c r="BF35" s="62" t="s">
        <v>332</v>
      </c>
      <c r="BG35" s="38"/>
      <c r="BH35" s="6"/>
      <c r="BI35" s="6"/>
      <c r="BJ35" s="6"/>
      <c r="BK35" s="6"/>
      <c r="BL35" s="6"/>
      <c r="BM35" s="6"/>
      <c r="BN35" s="6"/>
      <c r="BO35" s="40"/>
      <c r="BP35" s="54"/>
      <c r="BQ35" s="6"/>
      <c r="BR35" s="6"/>
      <c r="BS35" s="6"/>
      <c r="BT35" s="40"/>
      <c r="BU35" s="54"/>
      <c r="BV35" s="6"/>
      <c r="BW35" s="6"/>
      <c r="BX35" s="6"/>
      <c r="BY35" s="6"/>
      <c r="BZ35" s="6"/>
      <c r="CA35" s="6"/>
      <c r="CB35" s="430"/>
      <c r="CC35" s="517">
        <f t="shared" si="3"/>
        <v>0</v>
      </c>
      <c r="CD35" s="431"/>
      <c r="CE35" s="49"/>
    </row>
    <row r="36" spans="1:83" x14ac:dyDescent="0.25">
      <c r="A36" s="404" t="s">
        <v>656</v>
      </c>
      <c r="B36" s="627" t="str">
        <f>IF(Lang=Instructions!$B$40,'8.1'!AD36,'8.1'!BF36)</f>
        <v>Portefeuille 28</v>
      </c>
      <c r="C36" s="602"/>
      <c r="D36" s="603"/>
      <c r="E36" s="603"/>
      <c r="F36" s="603"/>
      <c r="G36" s="603"/>
      <c r="H36" s="603"/>
      <c r="I36" s="603"/>
      <c r="J36" s="603"/>
      <c r="K36" s="603"/>
      <c r="L36" s="602"/>
      <c r="M36" s="603"/>
      <c r="N36" s="603"/>
      <c r="O36" s="603"/>
      <c r="P36" s="603"/>
      <c r="Q36" s="602"/>
      <c r="R36" s="603"/>
      <c r="S36" s="603"/>
      <c r="T36" s="603"/>
      <c r="U36" s="603"/>
      <c r="V36" s="603"/>
      <c r="W36" s="603"/>
      <c r="X36" s="603"/>
      <c r="Y36" s="602">
        <f t="shared" si="1"/>
        <v>0</v>
      </c>
      <c r="Z36" s="604"/>
      <c r="AA36" s="605"/>
      <c r="AD36" s="62" t="s">
        <v>358</v>
      </c>
      <c r="AE36" s="38"/>
      <c r="AF36" s="6"/>
      <c r="AG36" s="6"/>
      <c r="AH36" s="6"/>
      <c r="AI36" s="6"/>
      <c r="AJ36" s="6"/>
      <c r="AK36" s="6"/>
      <c r="AL36" s="6"/>
      <c r="AM36" s="40"/>
      <c r="AN36" s="54"/>
      <c r="AO36" s="6"/>
      <c r="AP36" s="6"/>
      <c r="AQ36" s="6"/>
      <c r="AR36" s="40"/>
      <c r="AS36" s="54"/>
      <c r="AT36" s="6"/>
      <c r="AU36" s="6"/>
      <c r="AV36" s="6"/>
      <c r="AW36" s="6"/>
      <c r="AX36" s="6"/>
      <c r="AY36" s="6"/>
      <c r="AZ36" s="430"/>
      <c r="BA36" s="517">
        <f t="shared" si="2"/>
        <v>0</v>
      </c>
      <c r="BB36" s="431"/>
      <c r="BC36" s="49"/>
      <c r="BF36" s="62" t="s">
        <v>333</v>
      </c>
      <c r="BG36" s="38"/>
      <c r="BH36" s="6"/>
      <c r="BI36" s="6"/>
      <c r="BJ36" s="6"/>
      <c r="BK36" s="6"/>
      <c r="BL36" s="6"/>
      <c r="BM36" s="6"/>
      <c r="BN36" s="6"/>
      <c r="BO36" s="40"/>
      <c r="BP36" s="54"/>
      <c r="BQ36" s="6"/>
      <c r="BR36" s="6"/>
      <c r="BS36" s="6"/>
      <c r="BT36" s="40"/>
      <c r="BU36" s="54"/>
      <c r="BV36" s="6"/>
      <c r="BW36" s="6"/>
      <c r="BX36" s="6"/>
      <c r="BY36" s="6"/>
      <c r="BZ36" s="6"/>
      <c r="CA36" s="6"/>
      <c r="CB36" s="430"/>
      <c r="CC36" s="517">
        <f t="shared" si="3"/>
        <v>0</v>
      </c>
      <c r="CD36" s="431"/>
      <c r="CE36" s="49"/>
    </row>
    <row r="37" spans="1:83" x14ac:dyDescent="0.25">
      <c r="A37" s="404" t="s">
        <v>657</v>
      </c>
      <c r="B37" s="627" t="str">
        <f>IF(Lang=Instructions!$B$40,'8.1'!AD37,'8.1'!BF37)</f>
        <v>Portefeuille 29</v>
      </c>
      <c r="C37" s="602"/>
      <c r="D37" s="603"/>
      <c r="E37" s="603"/>
      <c r="F37" s="603"/>
      <c r="G37" s="603"/>
      <c r="H37" s="603"/>
      <c r="I37" s="603"/>
      <c r="J37" s="603"/>
      <c r="K37" s="603"/>
      <c r="L37" s="602"/>
      <c r="M37" s="603"/>
      <c r="N37" s="603"/>
      <c r="O37" s="603"/>
      <c r="P37" s="603"/>
      <c r="Q37" s="602"/>
      <c r="R37" s="603"/>
      <c r="S37" s="603"/>
      <c r="T37" s="603"/>
      <c r="U37" s="603"/>
      <c r="V37" s="603"/>
      <c r="W37" s="603"/>
      <c r="X37" s="603"/>
      <c r="Y37" s="602">
        <f t="shared" si="1"/>
        <v>0</v>
      </c>
      <c r="Z37" s="604"/>
      <c r="AA37" s="605"/>
      <c r="AD37" s="62" t="s">
        <v>359</v>
      </c>
      <c r="AE37" s="38"/>
      <c r="AF37" s="6"/>
      <c r="AG37" s="6"/>
      <c r="AH37" s="6"/>
      <c r="AI37" s="6"/>
      <c r="AJ37" s="6"/>
      <c r="AK37" s="6"/>
      <c r="AL37" s="6"/>
      <c r="AM37" s="40"/>
      <c r="AN37" s="54"/>
      <c r="AO37" s="6"/>
      <c r="AP37" s="6"/>
      <c r="AQ37" s="6"/>
      <c r="AR37" s="40"/>
      <c r="AS37" s="54"/>
      <c r="AT37" s="6"/>
      <c r="AU37" s="6"/>
      <c r="AV37" s="6"/>
      <c r="AW37" s="6"/>
      <c r="AX37" s="6"/>
      <c r="AY37" s="6"/>
      <c r="AZ37" s="430"/>
      <c r="BA37" s="517">
        <f t="shared" si="2"/>
        <v>0</v>
      </c>
      <c r="BB37" s="431"/>
      <c r="BC37" s="49"/>
      <c r="BF37" s="62" t="s">
        <v>334</v>
      </c>
      <c r="BG37" s="38"/>
      <c r="BH37" s="6"/>
      <c r="BI37" s="6"/>
      <c r="BJ37" s="6"/>
      <c r="BK37" s="6"/>
      <c r="BL37" s="6"/>
      <c r="BM37" s="6"/>
      <c r="BN37" s="6"/>
      <c r="BO37" s="40"/>
      <c r="BP37" s="54"/>
      <c r="BQ37" s="6"/>
      <c r="BR37" s="6"/>
      <c r="BS37" s="6"/>
      <c r="BT37" s="40"/>
      <c r="BU37" s="54"/>
      <c r="BV37" s="6"/>
      <c r="BW37" s="6"/>
      <c r="BX37" s="6"/>
      <c r="BY37" s="6"/>
      <c r="BZ37" s="6"/>
      <c r="CA37" s="6"/>
      <c r="CB37" s="430"/>
      <c r="CC37" s="517">
        <f t="shared" si="3"/>
        <v>0</v>
      </c>
      <c r="CD37" s="431"/>
      <c r="CE37" s="49"/>
    </row>
    <row r="38" spans="1:83" ht="14.4" thickBot="1" x14ac:dyDescent="0.3">
      <c r="A38" s="404" t="s">
        <v>658</v>
      </c>
      <c r="B38" s="627" t="str">
        <f>IF(Lang=Instructions!$B$40,'8.1'!AD38,'8.1'!BF38)</f>
        <v>Portefeuille 30</v>
      </c>
      <c r="C38" s="602"/>
      <c r="D38" s="603"/>
      <c r="E38" s="603"/>
      <c r="F38" s="603"/>
      <c r="G38" s="603"/>
      <c r="H38" s="603"/>
      <c r="I38" s="603"/>
      <c r="J38" s="603"/>
      <c r="K38" s="603"/>
      <c r="L38" s="602"/>
      <c r="M38" s="603"/>
      <c r="N38" s="603"/>
      <c r="O38" s="603"/>
      <c r="P38" s="603"/>
      <c r="Q38" s="602"/>
      <c r="R38" s="603"/>
      <c r="S38" s="603"/>
      <c r="T38" s="603"/>
      <c r="U38" s="603"/>
      <c r="V38" s="603"/>
      <c r="W38" s="603"/>
      <c r="X38" s="603"/>
      <c r="Y38" s="602">
        <f>X38+P38+K38</f>
        <v>0</v>
      </c>
      <c r="Z38" s="604"/>
      <c r="AA38" s="605"/>
      <c r="AD38" s="62" t="s">
        <v>360</v>
      </c>
      <c r="AE38" s="38"/>
      <c r="AF38" s="6"/>
      <c r="AG38" s="6"/>
      <c r="AH38" s="6"/>
      <c r="AI38" s="6"/>
      <c r="AJ38" s="6"/>
      <c r="AK38" s="6"/>
      <c r="AL38" s="6"/>
      <c r="AM38" s="40"/>
      <c r="AN38" s="54"/>
      <c r="AO38" s="6"/>
      <c r="AP38" s="6"/>
      <c r="AQ38" s="6"/>
      <c r="AR38" s="40"/>
      <c r="AS38" s="54"/>
      <c r="AT38" s="6"/>
      <c r="AU38" s="6"/>
      <c r="AV38" s="6"/>
      <c r="AW38" s="6"/>
      <c r="AX38" s="6"/>
      <c r="AY38" s="6"/>
      <c r="AZ38" s="430"/>
      <c r="BA38" s="517">
        <f>AZ38+AR38+AM38</f>
        <v>0</v>
      </c>
      <c r="BB38" s="431"/>
      <c r="BC38" s="49"/>
      <c r="BF38" s="62" t="s">
        <v>335</v>
      </c>
      <c r="BG38" s="38"/>
      <c r="BH38" s="6"/>
      <c r="BI38" s="6"/>
      <c r="BJ38" s="6"/>
      <c r="BK38" s="6"/>
      <c r="BL38" s="6"/>
      <c r="BM38" s="6"/>
      <c r="BN38" s="6"/>
      <c r="BO38" s="40"/>
      <c r="BP38" s="54"/>
      <c r="BQ38" s="6"/>
      <c r="BR38" s="6"/>
      <c r="BS38" s="6"/>
      <c r="BT38" s="40"/>
      <c r="BU38" s="54"/>
      <c r="BV38" s="6"/>
      <c r="BW38" s="6"/>
      <c r="BX38" s="6"/>
      <c r="BY38" s="6"/>
      <c r="BZ38" s="6"/>
      <c r="CA38" s="6"/>
      <c r="CB38" s="430"/>
      <c r="CC38" s="517">
        <f>CB38+BT38+BO38</f>
        <v>0</v>
      </c>
      <c r="CD38" s="431"/>
      <c r="CE38" s="49"/>
    </row>
    <row r="39" spans="1:83" ht="14.4" thickBot="1" x14ac:dyDescent="0.3">
      <c r="A39" s="404" t="s">
        <v>729</v>
      </c>
      <c r="B39" s="628" t="str">
        <f>IF(Lang=Instructions!$B$40,'8.1'!AD39,'8.1'!BF39)</f>
        <v>TOTAL</v>
      </c>
      <c r="C39" s="606">
        <f t="shared" ref="C39:AA39" si="4">SUM(C9:C38)</f>
        <v>0</v>
      </c>
      <c r="D39" s="607">
        <f t="shared" si="4"/>
        <v>0</v>
      </c>
      <c r="E39" s="607">
        <f t="shared" si="4"/>
        <v>0</v>
      </c>
      <c r="F39" s="607">
        <f t="shared" si="4"/>
        <v>0</v>
      </c>
      <c r="G39" s="607">
        <f t="shared" si="4"/>
        <v>0</v>
      </c>
      <c r="H39" s="607">
        <f t="shared" si="4"/>
        <v>0</v>
      </c>
      <c r="I39" s="607">
        <f t="shared" si="4"/>
        <v>0</v>
      </c>
      <c r="J39" s="607">
        <f t="shared" si="4"/>
        <v>0</v>
      </c>
      <c r="K39" s="607">
        <f t="shared" si="4"/>
        <v>0</v>
      </c>
      <c r="L39" s="606">
        <f t="shared" si="4"/>
        <v>0</v>
      </c>
      <c r="M39" s="607">
        <f t="shared" si="4"/>
        <v>0</v>
      </c>
      <c r="N39" s="607">
        <f t="shared" si="4"/>
        <v>0</v>
      </c>
      <c r="O39" s="607">
        <f t="shared" si="4"/>
        <v>0</v>
      </c>
      <c r="P39" s="607">
        <f t="shared" si="4"/>
        <v>0</v>
      </c>
      <c r="Q39" s="606">
        <f t="shared" si="4"/>
        <v>0</v>
      </c>
      <c r="R39" s="607">
        <f t="shared" si="4"/>
        <v>0</v>
      </c>
      <c r="S39" s="607">
        <f t="shared" si="4"/>
        <v>0</v>
      </c>
      <c r="T39" s="607">
        <f t="shared" si="4"/>
        <v>0</v>
      </c>
      <c r="U39" s="607">
        <f t="shared" si="4"/>
        <v>0</v>
      </c>
      <c r="V39" s="607">
        <f t="shared" si="4"/>
        <v>0</v>
      </c>
      <c r="W39" s="607">
        <f t="shared" si="4"/>
        <v>0</v>
      </c>
      <c r="X39" s="607">
        <f t="shared" si="4"/>
        <v>0</v>
      </c>
      <c r="Y39" s="606">
        <f t="shared" si="4"/>
        <v>0</v>
      </c>
      <c r="Z39" s="607">
        <f t="shared" si="4"/>
        <v>0</v>
      </c>
      <c r="AA39" s="608">
        <f t="shared" si="4"/>
        <v>0</v>
      </c>
      <c r="AD39" s="66" t="s">
        <v>780</v>
      </c>
      <c r="AE39" s="448"/>
      <c r="AF39" s="35"/>
      <c r="AG39" s="35"/>
      <c r="AH39" s="35"/>
      <c r="AI39" s="35"/>
      <c r="AJ39" s="35"/>
      <c r="AK39" s="35"/>
      <c r="AL39" s="35"/>
      <c r="AM39" s="36"/>
      <c r="AN39" s="55"/>
      <c r="AO39" s="35"/>
      <c r="AP39" s="35"/>
      <c r="AQ39" s="35"/>
      <c r="AR39" s="36"/>
      <c r="AS39" s="55"/>
      <c r="AT39" s="35"/>
      <c r="AU39" s="35"/>
      <c r="AV39" s="35"/>
      <c r="AW39" s="35"/>
      <c r="AX39" s="35"/>
      <c r="AY39" s="35"/>
      <c r="AZ39" s="432"/>
      <c r="BA39" s="518">
        <f>AZ39+AR39+AM39</f>
        <v>0</v>
      </c>
      <c r="BB39" s="433"/>
      <c r="BC39" s="50"/>
      <c r="BF39" s="66" t="s">
        <v>780</v>
      </c>
      <c r="BG39" s="448"/>
      <c r="BH39" s="35"/>
      <c r="BI39" s="35"/>
      <c r="BJ39" s="35"/>
      <c r="BK39" s="35"/>
      <c r="BL39" s="35"/>
      <c r="BM39" s="35"/>
      <c r="BN39" s="35"/>
      <c r="BO39" s="36"/>
      <c r="BP39" s="55"/>
      <c r="BQ39" s="35"/>
      <c r="BR39" s="35"/>
      <c r="BS39" s="35"/>
      <c r="BT39" s="36"/>
      <c r="BU39" s="55"/>
      <c r="BV39" s="35"/>
      <c r="BW39" s="35"/>
      <c r="BX39" s="35"/>
      <c r="BY39" s="35"/>
      <c r="BZ39" s="35"/>
      <c r="CA39" s="35"/>
      <c r="CB39" s="432"/>
      <c r="CC39" s="518">
        <f>CB39+BT39+BO39</f>
        <v>0</v>
      </c>
      <c r="CD39" s="433"/>
      <c r="CE39" s="50"/>
    </row>
    <row r="41" spans="1:83" x14ac:dyDescent="0.25">
      <c r="B41" s="405" t="str">
        <f>IF(Lang=Instructions!$B$40,'8.1'!AD41,'8.1'!BF41)</f>
        <v>* Pour les informations qui ne sont pas suivies par portefeuille, vous pouvez compléter seulement la ligne TOTAL.</v>
      </c>
      <c r="C41" s="7"/>
      <c r="N41" s="5"/>
      <c r="AD41" s="7" t="s">
        <v>389</v>
      </c>
      <c r="AE41" s="7"/>
      <c r="BF41" s="7" t="s">
        <v>390</v>
      </c>
      <c r="BG41" s="7"/>
    </row>
    <row r="43" spans="1:83" x14ac:dyDescent="0.25">
      <c r="C43" s="402"/>
    </row>
    <row r="44" spans="1:83" x14ac:dyDescent="0.25">
      <c r="C44" s="402"/>
    </row>
  </sheetData>
  <mergeCells count="24">
    <mergeCell ref="B4:B6"/>
    <mergeCell ref="Y4:Y6"/>
    <mergeCell ref="Z4:Z6"/>
    <mergeCell ref="AA4:AA6"/>
    <mergeCell ref="AD4:AD6"/>
    <mergeCell ref="C4:P4"/>
    <mergeCell ref="C5:K5"/>
    <mergeCell ref="L5:P5"/>
    <mergeCell ref="Q4:X5"/>
    <mergeCell ref="BA4:BA6"/>
    <mergeCell ref="BB4:BB6"/>
    <mergeCell ref="BC4:BC6"/>
    <mergeCell ref="AE4:AR4"/>
    <mergeCell ref="AS4:AZ5"/>
    <mergeCell ref="AE5:AM5"/>
    <mergeCell ref="AN5:AR5"/>
    <mergeCell ref="CE4:CE6"/>
    <mergeCell ref="BF4:BF6"/>
    <mergeCell ref="CC4:CC6"/>
    <mergeCell ref="CD4:CD6"/>
    <mergeCell ref="BG4:BT4"/>
    <mergeCell ref="BG5:BO5"/>
    <mergeCell ref="BP5:BT5"/>
    <mergeCell ref="BU4:C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5146E-4468-44A0-BD00-6953ACA84161}">
  <sheetPr codeName="Feuil1"/>
  <dimension ref="A1:Z16"/>
  <sheetViews>
    <sheetView workbookViewId="0"/>
  </sheetViews>
  <sheetFormatPr baseColWidth="10" defaultColWidth="11.44140625" defaultRowHeight="13.8" x14ac:dyDescent="0.25"/>
  <cols>
    <col min="1" max="1" width="26.44140625" style="384" customWidth="1"/>
    <col min="2" max="2" width="30.44140625" style="384" customWidth="1"/>
    <col min="3" max="20" width="11.44140625" style="384"/>
    <col min="21" max="21" width="26.44140625" style="384" hidden="1" customWidth="1"/>
    <col min="22" max="22" width="28.6640625" style="384" hidden="1" customWidth="1"/>
    <col min="23" max="24" width="11.44140625" style="384" hidden="1" customWidth="1"/>
    <col min="25" max="25" width="26.44140625" style="384" hidden="1" customWidth="1"/>
    <col min="26" max="26" width="29.6640625" style="384" hidden="1" customWidth="1"/>
    <col min="27" max="38" width="11.44140625" style="384" customWidth="1"/>
    <col min="39" max="16384" width="11.44140625" style="384"/>
  </cols>
  <sheetData>
    <row r="1" spans="1:26" x14ac:dyDescent="0.25">
      <c r="A1" s="383" t="str">
        <f>IF(Lang=Instructions!$B$40,'1'!U1,'1'!Y1)</f>
        <v>6.9 Divulgation des portefeuilles</v>
      </c>
      <c r="U1" s="383" t="s">
        <v>309</v>
      </c>
      <c r="Y1" s="385" t="s">
        <v>310</v>
      </c>
    </row>
    <row r="2" spans="1:26" ht="14.4" thickBot="1" x14ac:dyDescent="0.3">
      <c r="A2" s="5" t="str">
        <f>IF(Lang=Instructions!$B$40,'1'!U2,'1'!Y2)</f>
        <v>Tableau 1</v>
      </c>
      <c r="U2" s="384" t="s">
        <v>286</v>
      </c>
      <c r="Y2" s="384" t="s">
        <v>287</v>
      </c>
    </row>
    <row r="3" spans="1:26" ht="14.4" thickBot="1" x14ac:dyDescent="0.3">
      <c r="A3" s="256" t="str">
        <f>IF(Lang=Instructions!$B$40,'1'!U3,'1'!Y3)</f>
        <v>Portefeuille</v>
      </c>
      <c r="B3" s="257" t="str">
        <f>IF(Lang=Instructions!$B$40,'1'!V3,'1'!Z3)</f>
        <v>Catégorie actuarielle</v>
      </c>
      <c r="U3" s="444" t="s">
        <v>107</v>
      </c>
      <c r="V3" s="8" t="s">
        <v>295</v>
      </c>
      <c r="Y3" s="444" t="s">
        <v>0</v>
      </c>
      <c r="Z3" s="8" t="s">
        <v>222</v>
      </c>
    </row>
    <row r="4" spans="1:26" x14ac:dyDescent="0.25">
      <c r="A4" s="662" t="str">
        <f>IF(Lang=Instructions!$B$40,'1'!U4,'1'!Y4)</f>
        <v>Portefeuille 1</v>
      </c>
      <c r="B4" s="620" t="str">
        <f>IF(Lang=Instructions!$B$40,'1'!V4,'1'!Z4)</f>
        <v>Catégorie 1</v>
      </c>
      <c r="U4" s="659" t="s">
        <v>108</v>
      </c>
      <c r="V4" s="32" t="s">
        <v>269</v>
      </c>
      <c r="Y4" s="659" t="s">
        <v>2</v>
      </c>
      <c r="Z4" s="32" t="s">
        <v>1</v>
      </c>
    </row>
    <row r="5" spans="1:26" x14ac:dyDescent="0.25">
      <c r="A5" s="663"/>
      <c r="B5" s="621" t="str">
        <f>IF(Lang=Instructions!$B$40,'1'!V5,'1'!Z5)</f>
        <v>Catégorie 2</v>
      </c>
      <c r="U5" s="660"/>
      <c r="V5" s="33" t="s">
        <v>270</v>
      </c>
      <c r="Y5" s="660"/>
      <c r="Z5" s="33" t="s">
        <v>3</v>
      </c>
    </row>
    <row r="6" spans="1:26" x14ac:dyDescent="0.25">
      <c r="A6" s="663"/>
      <c r="B6" s="621" t="str">
        <f>IF(Lang=Instructions!$B$40,'1'!V6,'1'!Z6)</f>
        <v>Catégorie 3</v>
      </c>
      <c r="U6" s="660"/>
      <c r="V6" s="33" t="s">
        <v>271</v>
      </c>
      <c r="Y6" s="660"/>
      <c r="Z6" s="33" t="s">
        <v>4</v>
      </c>
    </row>
    <row r="7" spans="1:26" ht="14.4" thickBot="1" x14ac:dyDescent="0.3">
      <c r="A7" s="664"/>
      <c r="B7" s="622" t="str">
        <f>IF(Lang=Instructions!$B$40,'1'!V7,'1'!Z7)</f>
        <v>…</v>
      </c>
      <c r="U7" s="661"/>
      <c r="V7" s="34" t="s">
        <v>5</v>
      </c>
      <c r="Y7" s="661"/>
      <c r="Z7" s="34" t="s">
        <v>5</v>
      </c>
    </row>
    <row r="8" spans="1:26" x14ac:dyDescent="0.25">
      <c r="A8" s="662" t="str">
        <f>IF(Lang=Instructions!$B$40,'1'!U8,'1'!Y8)</f>
        <v>Portefeuille 2</v>
      </c>
      <c r="B8" s="623" t="str">
        <f>IF(Lang=Instructions!$B$40,'1'!V8,'1'!Z8)</f>
        <v>Catégorie 1</v>
      </c>
      <c r="U8" s="659" t="s">
        <v>109</v>
      </c>
      <c r="V8" s="46" t="s">
        <v>269</v>
      </c>
      <c r="Y8" s="659" t="s">
        <v>6</v>
      </c>
      <c r="Z8" s="46" t="s">
        <v>1</v>
      </c>
    </row>
    <row r="9" spans="1:26" x14ac:dyDescent="0.25">
      <c r="A9" s="663"/>
      <c r="B9" s="624" t="str">
        <f>IF(Lang=Instructions!$B$40,'1'!V9,'1'!Z9)</f>
        <v>Catégorie 2</v>
      </c>
      <c r="U9" s="660"/>
      <c r="V9" s="33" t="s">
        <v>270</v>
      </c>
      <c r="Y9" s="660"/>
      <c r="Z9" s="33" t="s">
        <v>3</v>
      </c>
    </row>
    <row r="10" spans="1:26" x14ac:dyDescent="0.25">
      <c r="A10" s="663"/>
      <c r="B10" s="621" t="str">
        <f>IF(Lang=Instructions!$B$40,'1'!V10,'1'!Z10)</f>
        <v>Catégorie 3</v>
      </c>
      <c r="U10" s="660"/>
      <c r="V10" s="33" t="s">
        <v>271</v>
      </c>
      <c r="Y10" s="660"/>
      <c r="Z10" s="33" t="s">
        <v>4</v>
      </c>
    </row>
    <row r="11" spans="1:26" ht="14.4" thickBot="1" x14ac:dyDescent="0.3">
      <c r="A11" s="664"/>
      <c r="B11" s="622" t="str">
        <f>IF(Lang=Instructions!$B$40,'1'!V11,'1'!Z11)</f>
        <v>…</v>
      </c>
      <c r="U11" s="661"/>
      <c r="V11" s="34" t="s">
        <v>5</v>
      </c>
      <c r="Y11" s="661"/>
      <c r="Z11" s="34" t="s">
        <v>5</v>
      </c>
    </row>
    <row r="12" spans="1:26" ht="14.4" thickBot="1" x14ac:dyDescent="0.3">
      <c r="A12" s="373" t="s">
        <v>5</v>
      </c>
      <c r="B12" s="374"/>
      <c r="U12" s="373" t="s">
        <v>5</v>
      </c>
      <c r="V12" s="374"/>
      <c r="Y12" s="373" t="s">
        <v>5</v>
      </c>
      <c r="Z12" s="374"/>
    </row>
    <row r="14" spans="1:26" x14ac:dyDescent="0.25">
      <c r="A14" s="658" t="str">
        <f>IF(Lang=Instructions!$B$40,'1'!U14,'1'!Y14)</f>
        <v>* Certaines catégories actuarielles peuvent se retrouver dans plus d’un portefeuille. Il ne s’agit pas nécessairement d’une correspondance un pour un.</v>
      </c>
      <c r="B14" s="658"/>
      <c r="U14" s="384" t="s">
        <v>862</v>
      </c>
      <c r="Y14" s="384" t="s">
        <v>863</v>
      </c>
    </row>
    <row r="15" spans="1:26" x14ac:dyDescent="0.25">
      <c r="A15" s="658"/>
      <c r="B15" s="658"/>
    </row>
    <row r="16" spans="1:26" x14ac:dyDescent="0.25">
      <c r="A16" s="658"/>
      <c r="B16" s="658"/>
    </row>
  </sheetData>
  <mergeCells count="7">
    <mergeCell ref="A14:B16"/>
    <mergeCell ref="Y4:Y7"/>
    <mergeCell ref="Y8:Y11"/>
    <mergeCell ref="A4:A7"/>
    <mergeCell ref="A8:A11"/>
    <mergeCell ref="U4:U7"/>
    <mergeCell ref="U8:U1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9239C-7E23-4681-95A4-C72750899254}">
  <sheetPr codeName="Feuil9"/>
  <dimension ref="A1:CH41"/>
  <sheetViews>
    <sheetView workbookViewId="0"/>
  </sheetViews>
  <sheetFormatPr baseColWidth="10" defaultColWidth="11.44140625" defaultRowHeight="13.8" x14ac:dyDescent="0.25"/>
  <cols>
    <col min="1" max="1" width="3" style="403" customWidth="1"/>
    <col min="2" max="2" width="22" style="384" customWidth="1"/>
    <col min="3" max="3" width="14.33203125" style="384" customWidth="1"/>
    <col min="4" max="4" width="14.44140625" style="384" customWidth="1"/>
    <col min="5" max="6" width="15.109375" style="384" customWidth="1"/>
    <col min="7" max="7" width="15.109375" style="5" customWidth="1"/>
    <col min="8" max="25" width="14.44140625" style="384" customWidth="1"/>
    <col min="26" max="28" width="14.5546875" style="5" customWidth="1"/>
    <col min="29" max="30" width="11.44140625" style="384"/>
    <col min="31" max="31" width="23" style="384" hidden="1" customWidth="1"/>
    <col min="32" max="32" width="14.33203125" style="384" hidden="1" customWidth="1"/>
    <col min="33" max="33" width="14.44140625" style="384" hidden="1" customWidth="1"/>
    <col min="34" max="35" width="15.109375" style="384" hidden="1" customWidth="1"/>
    <col min="36" max="36" width="15.109375" style="5" hidden="1" customWidth="1"/>
    <col min="37" max="54" width="14.44140625" style="384" hidden="1" customWidth="1"/>
    <col min="55" max="57" width="14.5546875" style="5" hidden="1" customWidth="1"/>
    <col min="58" max="59" width="11.44140625" style="384" hidden="1" customWidth="1"/>
    <col min="60" max="60" width="23" style="384" hidden="1" customWidth="1"/>
    <col min="61" max="61" width="14.33203125" style="384" hidden="1" customWidth="1"/>
    <col min="62" max="62" width="14.44140625" style="384" hidden="1" customWidth="1"/>
    <col min="63" max="64" width="15.109375" style="384" hidden="1" customWidth="1"/>
    <col min="65" max="65" width="15.109375" style="5" hidden="1" customWidth="1"/>
    <col min="66" max="83" width="14.44140625" style="384" hidden="1" customWidth="1"/>
    <col min="84" max="86" width="14.5546875" style="5" hidden="1" customWidth="1"/>
    <col min="87" max="16384" width="11.44140625" style="384"/>
  </cols>
  <sheetData>
    <row r="1" spans="1:86" x14ac:dyDescent="0.25">
      <c r="B1" s="385" t="str">
        <f>IF(Lang=Instructions!$B$40,'8.2'!AE1,'8.2'!BH1)</f>
        <v>6.16 Conciliation des passifs</v>
      </c>
      <c r="C1" s="385"/>
      <c r="AE1" s="385" t="s">
        <v>393</v>
      </c>
      <c r="AF1" s="385"/>
      <c r="BH1" s="385" t="s">
        <v>392</v>
      </c>
      <c r="BI1" s="385"/>
    </row>
    <row r="2" spans="1:86" x14ac:dyDescent="0.25">
      <c r="B2" s="384" t="str">
        <f>IF(Lang=Instructions!$B$40,'8.2'!AE2,'8.2'!BH2)</f>
        <v>Tableau 8.2 - Pour les contrats de réassurance détenus</v>
      </c>
      <c r="AE2" s="384" t="s">
        <v>394</v>
      </c>
      <c r="BH2" s="384" t="s">
        <v>391</v>
      </c>
    </row>
    <row r="3" spans="1:86" ht="14.4" thickBot="1" x14ac:dyDescent="0.3">
      <c r="B3" s="384" t="str">
        <f>IF(Lang=Instructions!$B$40,'8.2'!AE3,'8.2'!BH3)</f>
        <v>(en milliers de dollars)</v>
      </c>
      <c r="C3" s="385"/>
      <c r="AE3" s="384" t="s">
        <v>115</v>
      </c>
      <c r="AF3" s="385"/>
      <c r="BH3" s="384" t="s">
        <v>741</v>
      </c>
      <c r="BI3" s="385"/>
    </row>
    <row r="4" spans="1:86" ht="15.75" customHeight="1" thickBot="1" x14ac:dyDescent="0.3">
      <c r="B4" s="738" t="str">
        <f>IF(Lang=Instructions!$B$40,'8.2'!AE4,'8.2'!BH4)</f>
        <v>Portefeuille*</v>
      </c>
      <c r="C4" s="701" t="str">
        <f>IF(Lang=Instructions!$B$40,'8.2'!AF4,'8.2'!BI4)</f>
        <v>Actif au titre de la couverture restante</v>
      </c>
      <c r="D4" s="750"/>
      <c r="E4" s="750"/>
      <c r="F4" s="750"/>
      <c r="G4" s="750"/>
      <c r="H4" s="750"/>
      <c r="I4" s="750"/>
      <c r="J4" s="750"/>
      <c r="K4" s="750"/>
      <c r="L4" s="750"/>
      <c r="M4" s="750"/>
      <c r="N4" s="750"/>
      <c r="O4" s="750"/>
      <c r="P4" s="750"/>
      <c r="Q4" s="751"/>
      <c r="R4" s="701" t="str">
        <f>IF(Lang=Instructions!$B$40,'8.2'!AU4,'8.2'!BX4)</f>
        <v>Actif au titre des sinistres survenus
(3)</v>
      </c>
      <c r="S4" s="750"/>
      <c r="T4" s="750"/>
      <c r="U4" s="750"/>
      <c r="V4" s="750"/>
      <c r="W4" s="750"/>
      <c r="X4" s="750"/>
      <c r="Y4" s="751"/>
      <c r="Z4" s="741" t="str">
        <f>IF(Lang=Instructions!$B$40,'8.2'!BC4,'8.2'!CF4)</f>
        <v>Total
(4)</v>
      </c>
      <c r="AA4" s="744" t="str">
        <f>IF(Lang=Instructions!$B$40,'8.2'!BD4,'8.2'!CG4)</f>
        <v>Total des positions d'actifs 
basé sur la colonne
(4)</v>
      </c>
      <c r="AB4" s="747" t="str">
        <f>IF(Lang=Instructions!$B$40,'8.2'!BE4,'8.2'!CH4)</f>
        <v>Total des positions de
passifs 
basé sur la colonne
(4)</v>
      </c>
      <c r="AE4" s="754" t="s">
        <v>300</v>
      </c>
      <c r="AF4" s="674" t="s">
        <v>140</v>
      </c>
      <c r="AG4" s="675"/>
      <c r="AH4" s="675"/>
      <c r="AI4" s="675"/>
      <c r="AJ4" s="675"/>
      <c r="AK4" s="675"/>
      <c r="AL4" s="675"/>
      <c r="AM4" s="675"/>
      <c r="AN4" s="675"/>
      <c r="AO4" s="675"/>
      <c r="AP4" s="675"/>
      <c r="AQ4" s="675"/>
      <c r="AR4" s="675"/>
      <c r="AS4" s="675"/>
      <c r="AT4" s="676"/>
      <c r="AU4" s="674" t="s">
        <v>141</v>
      </c>
      <c r="AV4" s="675"/>
      <c r="AW4" s="675"/>
      <c r="AX4" s="675"/>
      <c r="AY4" s="675"/>
      <c r="AZ4" s="675"/>
      <c r="BA4" s="675"/>
      <c r="BB4" s="676"/>
      <c r="BC4" s="757" t="s">
        <v>24</v>
      </c>
      <c r="BD4" s="723" t="s">
        <v>236</v>
      </c>
      <c r="BE4" s="714" t="s">
        <v>237</v>
      </c>
      <c r="BH4" s="754" t="s">
        <v>301</v>
      </c>
      <c r="BI4" s="674" t="s">
        <v>84</v>
      </c>
      <c r="BJ4" s="675"/>
      <c r="BK4" s="675"/>
      <c r="BL4" s="675"/>
      <c r="BM4" s="675"/>
      <c r="BN4" s="675"/>
      <c r="BO4" s="675"/>
      <c r="BP4" s="675"/>
      <c r="BQ4" s="675"/>
      <c r="BR4" s="675"/>
      <c r="BS4" s="675"/>
      <c r="BT4" s="675"/>
      <c r="BU4" s="675"/>
      <c r="BV4" s="675"/>
      <c r="BW4" s="676"/>
      <c r="BX4" s="674" t="s">
        <v>85</v>
      </c>
      <c r="BY4" s="675"/>
      <c r="BZ4" s="675"/>
      <c r="CA4" s="675"/>
      <c r="CB4" s="675"/>
      <c r="CC4" s="675"/>
      <c r="CD4" s="675"/>
      <c r="CE4" s="676"/>
      <c r="CF4" s="757" t="s">
        <v>24</v>
      </c>
      <c r="CG4" s="723" t="s">
        <v>25</v>
      </c>
      <c r="CH4" s="714" t="s">
        <v>26</v>
      </c>
    </row>
    <row r="5" spans="1:86" ht="49.5" customHeight="1" thickBot="1" x14ac:dyDescent="0.3">
      <c r="B5" s="739"/>
      <c r="C5" s="669" t="str">
        <f>IF(Lang=Instructions!$B$40,'8.2'!AF5,'8.2'!BI5)</f>
        <v>À l'exclusion de la composante de recouvrement des pertes
(1)</v>
      </c>
      <c r="D5" s="670"/>
      <c r="E5" s="670"/>
      <c r="F5" s="670"/>
      <c r="G5" s="670"/>
      <c r="H5" s="670"/>
      <c r="I5" s="670"/>
      <c r="J5" s="670"/>
      <c r="K5" s="670"/>
      <c r="L5" s="670"/>
      <c r="M5" s="669" t="str">
        <f>IF(Lang=Instructions!$B$40,'8.2'!AP5,'8.2'!BS5)</f>
        <v>Composante de recouvrement des pertes
(2)</v>
      </c>
      <c r="N5" s="670"/>
      <c r="O5" s="670"/>
      <c r="P5" s="670"/>
      <c r="Q5" s="671"/>
      <c r="R5" s="752"/>
      <c r="S5" s="752"/>
      <c r="T5" s="752"/>
      <c r="U5" s="752"/>
      <c r="V5" s="752"/>
      <c r="W5" s="752"/>
      <c r="X5" s="752"/>
      <c r="Y5" s="753"/>
      <c r="Z5" s="742"/>
      <c r="AA5" s="745"/>
      <c r="AB5" s="748"/>
      <c r="AE5" s="755"/>
      <c r="AF5" s="698" t="s">
        <v>142</v>
      </c>
      <c r="AG5" s="699"/>
      <c r="AH5" s="699"/>
      <c r="AI5" s="699"/>
      <c r="AJ5" s="699"/>
      <c r="AK5" s="699"/>
      <c r="AL5" s="699"/>
      <c r="AM5" s="699"/>
      <c r="AN5" s="699"/>
      <c r="AO5" s="699"/>
      <c r="AP5" s="698" t="s">
        <v>304</v>
      </c>
      <c r="AQ5" s="699"/>
      <c r="AR5" s="699"/>
      <c r="AS5" s="699"/>
      <c r="AT5" s="700"/>
      <c r="AU5" s="727"/>
      <c r="AV5" s="727"/>
      <c r="AW5" s="727"/>
      <c r="AX5" s="727"/>
      <c r="AY5" s="727"/>
      <c r="AZ5" s="727"/>
      <c r="BA5" s="727"/>
      <c r="BB5" s="728"/>
      <c r="BC5" s="758"/>
      <c r="BD5" s="724"/>
      <c r="BE5" s="715"/>
      <c r="BH5" s="755"/>
      <c r="BI5" s="698" t="s">
        <v>752</v>
      </c>
      <c r="BJ5" s="699"/>
      <c r="BK5" s="699"/>
      <c r="BL5" s="699"/>
      <c r="BM5" s="699"/>
      <c r="BN5" s="699"/>
      <c r="BO5" s="699"/>
      <c r="BP5" s="699"/>
      <c r="BQ5" s="699"/>
      <c r="BR5" s="699"/>
      <c r="BS5" s="698" t="s">
        <v>753</v>
      </c>
      <c r="BT5" s="699"/>
      <c r="BU5" s="699"/>
      <c r="BV5" s="699"/>
      <c r="BW5" s="700"/>
      <c r="BX5" s="727"/>
      <c r="BY5" s="727"/>
      <c r="BZ5" s="727"/>
      <c r="CA5" s="727"/>
      <c r="CB5" s="727"/>
      <c r="CC5" s="727"/>
      <c r="CD5" s="727"/>
      <c r="CE5" s="728"/>
      <c r="CF5" s="758"/>
      <c r="CG5" s="724"/>
      <c r="CH5" s="715"/>
    </row>
    <row r="6" spans="1:86" ht="138" customHeight="1" thickBot="1" x14ac:dyDescent="0.3">
      <c r="B6" s="740"/>
      <c r="C6" s="273" t="str">
        <f>IF(Lang=Instructions!$B$40,'8.2'!AF6,'8.2'!BI6)</f>
        <v>Solde d'ouverture net
Ligne 099</v>
      </c>
      <c r="D6" s="274" t="str">
        <f>IF(Lang=Instructions!$B$40,'8.2'!AG6,'8.2'!BJ6)</f>
        <v>Répartition des primes de réassurance payées
Ligne 119</v>
      </c>
      <c r="E6" s="274" t="str">
        <f>IF(Lang=Instructions!$B$40,'8.2'!AH6,'8.2'!BK6)</f>
        <v>Amortissement des flux de trésorerie liés aux frais d’acquisition de contrats de réassurance 
Ligne 135</v>
      </c>
      <c r="F6" s="274" t="str">
        <f>IF(Lang=Instructions!$B$40,'8.2'!AI6,'8.2'!BL6)</f>
        <v>Composants investissements
Ligne 120</v>
      </c>
      <c r="G6" s="274" t="str">
        <f>IF(Lang=Instructions!$B$40,'8.2'!AJ6,'8.2'!BM6)</f>
        <v>Effet de l'évolution du risque d'inexécution de la part des réassureurs
Line 160</v>
      </c>
      <c r="H6" s="274" t="str">
        <f>IF(Lang=Instructions!$B$40,'8.2'!AK6,'8.2'!BN6)</f>
        <v>Produits financiers ou charges financières nets afférents aux traités de réassurance détenus
Ligne 210</v>
      </c>
      <c r="I6" s="274" t="str">
        <f>IF(Lang=Instructions!$B$40,'8.2'!AL6,'8.2'!BO6)</f>
        <v>Effet des variations des cours des monnaies étrangères
Ligne 230</v>
      </c>
      <c r="J6" s="274" t="str">
        <f>IF(Lang=Instructions!$B$40,'8.2'!AM6,'8.2'!BP6)</f>
        <v>Primes payées
Ligne 310</v>
      </c>
      <c r="K6" s="274" t="str">
        <f>IF(Lang=Instructions!$B$40,'8.2'!AN6,'8.2'!BQ6)</f>
        <v>Flux de trésorerie liés aux frais d’acquisition de contrats de réassurance
Ligne 330</v>
      </c>
      <c r="L6" s="275" t="str">
        <f>IF(Lang=Instructions!$B$40,'8.2'!AO6,'8.2'!BR6)</f>
        <v>Solde de clôture net
Ligne 599</v>
      </c>
      <c r="M6" s="273" t="str">
        <f>IF(Lang=Instructions!$B$40,'8.2'!AP6,'8.2'!BS6)</f>
        <v>Solde d'ouverture net
Ligne 099</v>
      </c>
      <c r="N6" s="274" t="str">
        <f>IF(Lang=Instructions!$B$40,'8.2'!AQ6,'8.2'!BT6)</f>
        <v>Sinistres survenus recouvrés et autres charges afférentes aux activités de réassurance
Ligne 130</v>
      </c>
      <c r="O6" s="274" t="str">
        <f>IF(Lang=Instructions!$B$40,'8.2'!AR6,'8.2'!BU6)</f>
        <v>Recouvrement des pertes et reprise de recouvrement des pertes
Ligne 140</v>
      </c>
      <c r="P6" s="274" t="str">
        <f>IF(Lang=Instructions!$B$40,'8.2'!AS6,'8.2'!BV6)</f>
        <v>Produits financiers ou charges financières nets afférents aux traités de réassurance détenus
Ligne 210</v>
      </c>
      <c r="Q6" s="275" t="str">
        <f>IF(Lang=Instructions!$B$40,'8.2'!AT6,'8.2'!BW6)</f>
        <v>Solde de clôture net
Ligne 599</v>
      </c>
      <c r="R6" s="273" t="str">
        <f>IF(Lang=Instructions!$B$40,'8.2'!AU6,'8.2'!BX6)</f>
        <v>Solde d'ouverture net
Ligne 099</v>
      </c>
      <c r="S6" s="274" t="str">
        <f>IF(Lang=Instructions!$B$40,'8.2'!AV6,'8.2'!BY6)</f>
        <v>Sinistres survenus recouvrés et autres charges afférentes aux activités de réassurance
Ligne 130</v>
      </c>
      <c r="T6" s="274" t="str">
        <f>IF(Lang=Instructions!$B$40,'8.2'!AW6,'8.2'!BZ6)</f>
        <v>Composants investissements
Ligne 120</v>
      </c>
      <c r="U6" s="274" t="str">
        <f>IF(Lang=Instructions!$B$40,'8.2'!AX6,'8.2'!CA6)</f>
        <v>Rajustement des actifs au titre des sinistres survenus
Ligne 145</v>
      </c>
      <c r="V6" s="274" t="str">
        <f>IF(Lang=Instructions!$B$40,'8.2'!AY6,'8.2'!CB6)</f>
        <v>Produits financiers ou charges financières nets afférents aux traités de réassurance détenus
Ligne 210</v>
      </c>
      <c r="W6" s="274" t="str">
        <f>IF(Lang=Instructions!$B$40,'8.2'!AZ6,'8.2'!CC6)</f>
        <v>Effet des variations des cours des monnaies étrangères
Ligne 230</v>
      </c>
      <c r="X6" s="274" t="str">
        <f>IF(Lang=Instructions!$B$40,'8.2'!BA6,'8.2'!CD6)</f>
        <v>Montants reçus
Ligne 320</v>
      </c>
      <c r="Y6" s="275" t="str">
        <f>IF(Lang=Instructions!$B$40,'8.2'!BB6,'8.2'!CE6)</f>
        <v>Solde de clôture net
Ligne 599</v>
      </c>
      <c r="Z6" s="743"/>
      <c r="AA6" s="746"/>
      <c r="AB6" s="749"/>
      <c r="AE6" s="756"/>
      <c r="AF6" s="43" t="s">
        <v>298</v>
      </c>
      <c r="AG6" s="44" t="s">
        <v>143</v>
      </c>
      <c r="AH6" s="44" t="s">
        <v>144</v>
      </c>
      <c r="AI6" s="44" t="s">
        <v>838</v>
      </c>
      <c r="AJ6" s="56" t="s">
        <v>396</v>
      </c>
      <c r="AK6" s="44" t="s">
        <v>145</v>
      </c>
      <c r="AL6" s="44" t="s">
        <v>146</v>
      </c>
      <c r="AM6" s="44" t="s">
        <v>147</v>
      </c>
      <c r="AN6" s="44" t="s">
        <v>148</v>
      </c>
      <c r="AO6" s="170" t="s">
        <v>149</v>
      </c>
      <c r="AP6" s="43" t="s">
        <v>298</v>
      </c>
      <c r="AQ6" s="44" t="s">
        <v>151</v>
      </c>
      <c r="AR6" s="44" t="s">
        <v>150</v>
      </c>
      <c r="AS6" s="44" t="s">
        <v>145</v>
      </c>
      <c r="AT6" s="45" t="s">
        <v>149</v>
      </c>
      <c r="AU6" s="184" t="s">
        <v>298</v>
      </c>
      <c r="AV6" s="44" t="s">
        <v>151</v>
      </c>
      <c r="AW6" s="44" t="s">
        <v>838</v>
      </c>
      <c r="AX6" s="44" t="s">
        <v>152</v>
      </c>
      <c r="AY6" s="44" t="s">
        <v>145</v>
      </c>
      <c r="AZ6" s="44" t="s">
        <v>146</v>
      </c>
      <c r="BA6" s="44" t="s">
        <v>153</v>
      </c>
      <c r="BB6" s="45" t="s">
        <v>149</v>
      </c>
      <c r="BC6" s="759"/>
      <c r="BD6" s="725"/>
      <c r="BE6" s="716"/>
      <c r="BH6" s="756"/>
      <c r="BI6" s="43" t="s">
        <v>299</v>
      </c>
      <c r="BJ6" s="44" t="s">
        <v>92</v>
      </c>
      <c r="BK6" s="44" t="s">
        <v>93</v>
      </c>
      <c r="BL6" s="44" t="s">
        <v>831</v>
      </c>
      <c r="BM6" s="56" t="s">
        <v>395</v>
      </c>
      <c r="BN6" s="44" t="s">
        <v>44</v>
      </c>
      <c r="BO6" s="44" t="s">
        <v>90</v>
      </c>
      <c r="BP6" s="44" t="s">
        <v>45</v>
      </c>
      <c r="BQ6" s="44" t="s">
        <v>94</v>
      </c>
      <c r="BR6" s="170" t="s">
        <v>87</v>
      </c>
      <c r="BS6" s="43" t="s">
        <v>299</v>
      </c>
      <c r="BT6" s="44" t="s">
        <v>88</v>
      </c>
      <c r="BU6" s="44" t="s">
        <v>86</v>
      </c>
      <c r="BV6" s="44" t="s">
        <v>44</v>
      </c>
      <c r="BW6" s="45" t="s">
        <v>87</v>
      </c>
      <c r="BX6" s="184" t="s">
        <v>299</v>
      </c>
      <c r="BY6" s="44" t="s">
        <v>88</v>
      </c>
      <c r="BZ6" s="44" t="s">
        <v>831</v>
      </c>
      <c r="CA6" s="44" t="s">
        <v>89</v>
      </c>
      <c r="CB6" s="44" t="s">
        <v>44</v>
      </c>
      <c r="CC6" s="44" t="s">
        <v>90</v>
      </c>
      <c r="CD6" s="44" t="s">
        <v>91</v>
      </c>
      <c r="CE6" s="45" t="s">
        <v>87</v>
      </c>
      <c r="CF6" s="759"/>
      <c r="CG6" s="725"/>
      <c r="CH6" s="716"/>
    </row>
    <row r="7" spans="1:86" x14ac:dyDescent="0.25">
      <c r="B7" s="366" t="s">
        <v>283</v>
      </c>
      <c r="C7" s="367" t="s">
        <v>284</v>
      </c>
      <c r="D7" s="368" t="s">
        <v>425</v>
      </c>
      <c r="E7" s="368" t="s">
        <v>632</v>
      </c>
      <c r="F7" s="368" t="s">
        <v>633</v>
      </c>
      <c r="G7" s="368" t="s">
        <v>634</v>
      </c>
      <c r="H7" s="368" t="s">
        <v>635</v>
      </c>
      <c r="I7" s="368" t="s">
        <v>636</v>
      </c>
      <c r="J7" s="368" t="s">
        <v>637</v>
      </c>
      <c r="K7" s="368" t="s">
        <v>638</v>
      </c>
      <c r="L7" s="369" t="s">
        <v>639</v>
      </c>
      <c r="M7" s="370" t="s">
        <v>640</v>
      </c>
      <c r="N7" s="368" t="s">
        <v>641</v>
      </c>
      <c r="O7" s="368" t="s">
        <v>642</v>
      </c>
      <c r="P7" s="368" t="s">
        <v>643</v>
      </c>
      <c r="Q7" s="369" t="s">
        <v>644</v>
      </c>
      <c r="R7" s="370" t="s">
        <v>645</v>
      </c>
      <c r="S7" s="368" t="s">
        <v>646</v>
      </c>
      <c r="T7" s="368" t="s">
        <v>647</v>
      </c>
      <c r="U7" s="368" t="s">
        <v>648</v>
      </c>
      <c r="V7" s="368" t="s">
        <v>649</v>
      </c>
      <c r="W7" s="368" t="s">
        <v>650</v>
      </c>
      <c r="X7" s="368" t="s">
        <v>651</v>
      </c>
      <c r="Y7" s="369" t="s">
        <v>652</v>
      </c>
      <c r="Z7" s="379" t="s">
        <v>653</v>
      </c>
      <c r="AA7" s="380" t="s">
        <v>654</v>
      </c>
      <c r="AB7" s="381" t="s">
        <v>655</v>
      </c>
      <c r="AE7" s="181"/>
      <c r="AF7" s="180"/>
      <c r="AG7" s="169"/>
      <c r="AH7" s="169"/>
      <c r="AI7" s="169"/>
      <c r="AJ7" s="169"/>
      <c r="AK7" s="169"/>
      <c r="AL7" s="169"/>
      <c r="AM7" s="169"/>
      <c r="AN7" s="171"/>
      <c r="AO7" s="183"/>
      <c r="AP7" s="176"/>
      <c r="AQ7" s="169"/>
      <c r="AR7" s="169"/>
      <c r="AS7" s="171"/>
      <c r="AT7" s="183"/>
      <c r="AU7" s="175"/>
      <c r="AV7" s="169"/>
      <c r="AW7" s="169"/>
      <c r="AX7" s="169"/>
      <c r="AY7" s="169"/>
      <c r="AZ7" s="169"/>
      <c r="BA7" s="185"/>
      <c r="BB7" s="183"/>
      <c r="BC7" s="182"/>
      <c r="BD7" s="185"/>
      <c r="BE7" s="183"/>
      <c r="BG7" s="165"/>
      <c r="BH7" s="181"/>
      <c r="BI7" s="180"/>
      <c r="BJ7" s="169"/>
      <c r="BK7" s="169"/>
      <c r="BL7" s="169"/>
      <c r="BM7" s="169"/>
      <c r="BN7" s="169"/>
      <c r="BO7" s="169"/>
      <c r="BP7" s="169"/>
      <c r="BQ7" s="171"/>
      <c r="BR7" s="183"/>
      <c r="BS7" s="176"/>
      <c r="BT7" s="169"/>
      <c r="BU7" s="169"/>
      <c r="BV7" s="171"/>
      <c r="BW7" s="183"/>
      <c r="BX7" s="175"/>
      <c r="BY7" s="169"/>
      <c r="BZ7" s="169"/>
      <c r="CA7" s="169"/>
      <c r="CB7" s="169"/>
      <c r="CC7" s="169"/>
      <c r="CD7" s="185"/>
      <c r="CE7" s="183"/>
      <c r="CF7" s="182"/>
      <c r="CG7" s="185"/>
      <c r="CH7" s="183"/>
    </row>
    <row r="8" spans="1:86" hidden="1" x14ac:dyDescent="0.25">
      <c r="A8" s="404" t="s">
        <v>861</v>
      </c>
      <c r="B8" s="609" t="s">
        <v>11</v>
      </c>
      <c r="C8" s="595">
        <f>SUM(C9:C38)</f>
        <v>0</v>
      </c>
      <c r="D8" s="596">
        <f t="shared" ref="D8:Y8" si="0">SUM(D9:D38)</f>
        <v>0</v>
      </c>
      <c r="E8" s="596">
        <f t="shared" si="0"/>
        <v>0</v>
      </c>
      <c r="F8" s="596">
        <f t="shared" si="0"/>
        <v>0</v>
      </c>
      <c r="G8" s="596">
        <f t="shared" si="0"/>
        <v>0</v>
      </c>
      <c r="H8" s="596">
        <f t="shared" si="0"/>
        <v>0</v>
      </c>
      <c r="I8" s="596">
        <f t="shared" si="0"/>
        <v>0</v>
      </c>
      <c r="J8" s="596">
        <f t="shared" si="0"/>
        <v>0</v>
      </c>
      <c r="K8" s="596">
        <f t="shared" si="0"/>
        <v>0</v>
      </c>
      <c r="L8" s="596">
        <f>SUM(L9:L38)</f>
        <v>0</v>
      </c>
      <c r="M8" s="595">
        <f>SUM(M9:M38)</f>
        <v>0</v>
      </c>
      <c r="N8" s="596">
        <f t="shared" si="0"/>
        <v>0</v>
      </c>
      <c r="O8" s="596">
        <f t="shared" si="0"/>
        <v>0</v>
      </c>
      <c r="P8" s="596">
        <f t="shared" si="0"/>
        <v>0</v>
      </c>
      <c r="Q8" s="596">
        <f t="shared" si="0"/>
        <v>0</v>
      </c>
      <c r="R8" s="595">
        <f t="shared" si="0"/>
        <v>0</v>
      </c>
      <c r="S8" s="596">
        <f t="shared" si="0"/>
        <v>0</v>
      </c>
      <c r="T8" s="596">
        <f t="shared" si="0"/>
        <v>0</v>
      </c>
      <c r="U8" s="596">
        <f t="shared" si="0"/>
        <v>0</v>
      </c>
      <c r="V8" s="596">
        <f t="shared" si="0"/>
        <v>0</v>
      </c>
      <c r="W8" s="596">
        <f t="shared" si="0"/>
        <v>0</v>
      </c>
      <c r="X8" s="596">
        <f t="shared" si="0"/>
        <v>0</v>
      </c>
      <c r="Y8" s="596">
        <f t="shared" si="0"/>
        <v>0</v>
      </c>
      <c r="Z8" s="595">
        <f>SUM(Z9:Z38)</f>
        <v>0</v>
      </c>
      <c r="AA8" s="596">
        <f>SUM(AA9:AA38)</f>
        <v>0</v>
      </c>
      <c r="AB8" s="597">
        <f>SUM(AB9:AB38)</f>
        <v>0</v>
      </c>
      <c r="AE8" s="163"/>
      <c r="AF8" s="180"/>
      <c r="AG8" s="169"/>
      <c r="AH8" s="169"/>
      <c r="AI8" s="169"/>
      <c r="AJ8" s="169"/>
      <c r="AK8" s="169"/>
      <c r="AL8" s="169"/>
      <c r="AM8" s="169"/>
      <c r="AN8" s="171"/>
      <c r="AO8" s="171"/>
      <c r="AP8" s="176"/>
      <c r="AQ8" s="169"/>
      <c r="AR8" s="169"/>
      <c r="AS8" s="171"/>
      <c r="AT8" s="177"/>
      <c r="AU8" s="175"/>
      <c r="AV8" s="169"/>
      <c r="AW8" s="169"/>
      <c r="AX8" s="169"/>
      <c r="AY8" s="169"/>
      <c r="AZ8" s="169"/>
      <c r="BA8" s="171"/>
      <c r="BB8" s="171"/>
      <c r="BC8" s="176"/>
      <c r="BD8" s="171"/>
      <c r="BE8" s="177"/>
      <c r="BG8" s="165"/>
      <c r="BH8" s="163"/>
      <c r="BI8" s="180"/>
      <c r="BJ8" s="169"/>
      <c r="BK8" s="169"/>
      <c r="BL8" s="169"/>
      <c r="BM8" s="169"/>
      <c r="BN8" s="169"/>
      <c r="BO8" s="169"/>
      <c r="BP8" s="169"/>
      <c r="BQ8" s="171"/>
      <c r="BR8" s="171"/>
      <c r="BS8" s="176"/>
      <c r="BT8" s="169"/>
      <c r="BU8" s="169"/>
      <c r="BV8" s="171"/>
      <c r="BW8" s="177"/>
      <c r="BX8" s="175"/>
      <c r="BY8" s="169"/>
      <c r="BZ8" s="169"/>
      <c r="CA8" s="169"/>
      <c r="CB8" s="169"/>
      <c r="CC8" s="169"/>
      <c r="CD8" s="171"/>
      <c r="CE8" s="171"/>
      <c r="CF8" s="176"/>
      <c r="CG8" s="171"/>
      <c r="CH8" s="177"/>
    </row>
    <row r="9" spans="1:86" x14ac:dyDescent="0.25">
      <c r="A9" s="404" t="s">
        <v>283</v>
      </c>
      <c r="B9" s="626" t="str">
        <f>IF(Lang=Instructions!$B$40,'8.2'!AE9,'8.2'!BH9)</f>
        <v>Portefeuille 1</v>
      </c>
      <c r="C9" s="598"/>
      <c r="D9" s="599"/>
      <c r="E9" s="599"/>
      <c r="F9" s="599"/>
      <c r="G9" s="599"/>
      <c r="H9" s="599"/>
      <c r="I9" s="599"/>
      <c r="J9" s="599"/>
      <c r="K9" s="599"/>
      <c r="L9" s="599"/>
      <c r="M9" s="598"/>
      <c r="N9" s="599"/>
      <c r="O9" s="599"/>
      <c r="P9" s="599"/>
      <c r="Q9" s="599"/>
      <c r="R9" s="598"/>
      <c r="S9" s="599"/>
      <c r="T9" s="599"/>
      <c r="U9" s="599"/>
      <c r="V9" s="599"/>
      <c r="W9" s="599"/>
      <c r="X9" s="599"/>
      <c r="Y9" s="599"/>
      <c r="Z9" s="598">
        <f>Y9+Q9+L9</f>
        <v>0</v>
      </c>
      <c r="AA9" s="600"/>
      <c r="AB9" s="601"/>
      <c r="AE9" s="157" t="s">
        <v>108</v>
      </c>
      <c r="AF9" s="99"/>
      <c r="AG9" s="100"/>
      <c r="AH9" s="100"/>
      <c r="AI9" s="100"/>
      <c r="AJ9" s="100"/>
      <c r="AK9" s="100"/>
      <c r="AL9" s="100"/>
      <c r="AM9" s="100"/>
      <c r="AN9" s="100"/>
      <c r="AO9" s="172"/>
      <c r="AP9" s="178"/>
      <c r="AQ9" s="100"/>
      <c r="AR9" s="100"/>
      <c r="AS9" s="100"/>
      <c r="AT9" s="101"/>
      <c r="AU9" s="102"/>
      <c r="AV9" s="100"/>
      <c r="AW9" s="100"/>
      <c r="AX9" s="100"/>
      <c r="AY9" s="100"/>
      <c r="AZ9" s="100"/>
      <c r="BA9" s="100"/>
      <c r="BB9" s="172"/>
      <c r="BC9" s="519">
        <f>BB9+AT9+AO9</f>
        <v>0</v>
      </c>
      <c r="BD9" s="434"/>
      <c r="BE9" s="103"/>
      <c r="BH9" s="157" t="s">
        <v>2</v>
      </c>
      <c r="BI9" s="99"/>
      <c r="BJ9" s="100"/>
      <c r="BK9" s="100"/>
      <c r="BL9" s="100"/>
      <c r="BM9" s="100"/>
      <c r="BN9" s="100"/>
      <c r="BO9" s="100"/>
      <c r="BP9" s="100"/>
      <c r="BQ9" s="100"/>
      <c r="BR9" s="172"/>
      <c r="BS9" s="178"/>
      <c r="BT9" s="100"/>
      <c r="BU9" s="100"/>
      <c r="BV9" s="100"/>
      <c r="BW9" s="101"/>
      <c r="BX9" s="102"/>
      <c r="BY9" s="100"/>
      <c r="BZ9" s="100"/>
      <c r="CA9" s="100"/>
      <c r="CB9" s="100"/>
      <c r="CC9" s="100"/>
      <c r="CD9" s="100"/>
      <c r="CE9" s="172"/>
      <c r="CF9" s="519">
        <f>CE9+BW9+BR9</f>
        <v>0</v>
      </c>
      <c r="CG9" s="434"/>
      <c r="CH9" s="103"/>
    </row>
    <row r="10" spans="1:86" x14ac:dyDescent="0.25">
      <c r="A10" s="404" t="s">
        <v>284</v>
      </c>
      <c r="B10" s="627" t="str">
        <f>IF(Lang=Instructions!$B$40,'8.2'!AE10,'8.2'!BH10)</f>
        <v>Portefeuille 2</v>
      </c>
      <c r="C10" s="602"/>
      <c r="D10" s="603"/>
      <c r="E10" s="603"/>
      <c r="F10" s="603"/>
      <c r="G10" s="603"/>
      <c r="H10" s="603"/>
      <c r="I10" s="603"/>
      <c r="J10" s="603"/>
      <c r="K10" s="603"/>
      <c r="L10" s="603"/>
      <c r="M10" s="602"/>
      <c r="N10" s="603"/>
      <c r="O10" s="603"/>
      <c r="P10" s="603"/>
      <c r="Q10" s="603"/>
      <c r="R10" s="602"/>
      <c r="S10" s="603"/>
      <c r="T10" s="603"/>
      <c r="U10" s="603"/>
      <c r="V10" s="603"/>
      <c r="W10" s="603"/>
      <c r="X10" s="603"/>
      <c r="Y10" s="603"/>
      <c r="Z10" s="602">
        <f t="shared" ref="Z10:Z38" si="1">Y10+Q10+L10</f>
        <v>0</v>
      </c>
      <c r="AA10" s="604"/>
      <c r="AB10" s="605"/>
      <c r="AE10" s="62" t="s">
        <v>109</v>
      </c>
      <c r="AF10" s="104"/>
      <c r="AG10" s="105"/>
      <c r="AH10" s="105"/>
      <c r="AI10" s="105"/>
      <c r="AJ10" s="105"/>
      <c r="AK10" s="105"/>
      <c r="AL10" s="105"/>
      <c r="AM10" s="105"/>
      <c r="AN10" s="105"/>
      <c r="AO10" s="173"/>
      <c r="AP10" s="179"/>
      <c r="AQ10" s="105"/>
      <c r="AR10" s="105"/>
      <c r="AS10" s="105"/>
      <c r="AT10" s="106"/>
      <c r="AU10" s="107"/>
      <c r="AV10" s="105"/>
      <c r="AW10" s="105"/>
      <c r="AX10" s="105"/>
      <c r="AY10" s="105"/>
      <c r="AZ10" s="105"/>
      <c r="BA10" s="105"/>
      <c r="BB10" s="173"/>
      <c r="BC10" s="520">
        <f t="shared" ref="BC10:BC39" si="2">BB10+AT10+AO10</f>
        <v>0</v>
      </c>
      <c r="BD10" s="435"/>
      <c r="BE10" s="108"/>
      <c r="BH10" s="62" t="s">
        <v>6</v>
      </c>
      <c r="BI10" s="104"/>
      <c r="BJ10" s="105"/>
      <c r="BK10" s="105"/>
      <c r="BL10" s="105"/>
      <c r="BM10" s="105"/>
      <c r="BN10" s="105"/>
      <c r="BO10" s="105"/>
      <c r="BP10" s="105"/>
      <c r="BQ10" s="105"/>
      <c r="BR10" s="173"/>
      <c r="BS10" s="179"/>
      <c r="BT10" s="105"/>
      <c r="BU10" s="105"/>
      <c r="BV10" s="105"/>
      <c r="BW10" s="106"/>
      <c r="BX10" s="107"/>
      <c r="BY10" s="105"/>
      <c r="BZ10" s="105"/>
      <c r="CA10" s="105"/>
      <c r="CB10" s="105"/>
      <c r="CC10" s="105"/>
      <c r="CD10" s="105"/>
      <c r="CE10" s="173"/>
      <c r="CF10" s="520">
        <f t="shared" ref="CF10:CF39" si="3">CE10+BW10+BR10</f>
        <v>0</v>
      </c>
      <c r="CG10" s="435"/>
      <c r="CH10" s="108"/>
    </row>
    <row r="11" spans="1:86" x14ac:dyDescent="0.25">
      <c r="A11" s="404" t="s">
        <v>425</v>
      </c>
      <c r="B11" s="627" t="str">
        <f>IF(Lang=Instructions!$B$40,'8.2'!AE11,'8.2'!BH11)</f>
        <v>Portefeuille 3</v>
      </c>
      <c r="C11" s="602"/>
      <c r="D11" s="603"/>
      <c r="E11" s="603"/>
      <c r="F11" s="603"/>
      <c r="G11" s="603"/>
      <c r="H11" s="603"/>
      <c r="I11" s="603"/>
      <c r="J11" s="603"/>
      <c r="K11" s="603"/>
      <c r="L11" s="603"/>
      <c r="M11" s="602"/>
      <c r="N11" s="603"/>
      <c r="O11" s="603"/>
      <c r="P11" s="603"/>
      <c r="Q11" s="603"/>
      <c r="R11" s="602"/>
      <c r="S11" s="603"/>
      <c r="T11" s="603"/>
      <c r="U11" s="603"/>
      <c r="V11" s="603"/>
      <c r="W11" s="603"/>
      <c r="X11" s="603"/>
      <c r="Y11" s="603"/>
      <c r="Z11" s="602">
        <f t="shared" si="1"/>
        <v>0</v>
      </c>
      <c r="AA11" s="604"/>
      <c r="AB11" s="605"/>
      <c r="AE11" s="62" t="s">
        <v>137</v>
      </c>
      <c r="AF11" s="104"/>
      <c r="AG11" s="105"/>
      <c r="AH11" s="105"/>
      <c r="AI11" s="105"/>
      <c r="AJ11" s="105"/>
      <c r="AK11" s="105"/>
      <c r="AL11" s="105"/>
      <c r="AM11" s="105"/>
      <c r="AN11" s="105"/>
      <c r="AO11" s="173"/>
      <c r="AP11" s="179"/>
      <c r="AQ11" s="105"/>
      <c r="AR11" s="105"/>
      <c r="AS11" s="105"/>
      <c r="AT11" s="106"/>
      <c r="AU11" s="107"/>
      <c r="AV11" s="105"/>
      <c r="AW11" s="105"/>
      <c r="AX11" s="105"/>
      <c r="AY11" s="105"/>
      <c r="AZ11" s="105"/>
      <c r="BA11" s="105"/>
      <c r="BB11" s="173"/>
      <c r="BC11" s="520">
        <f t="shared" si="2"/>
        <v>0</v>
      </c>
      <c r="BD11" s="435"/>
      <c r="BE11" s="108"/>
      <c r="BH11" s="62" t="s">
        <v>39</v>
      </c>
      <c r="BI11" s="104"/>
      <c r="BJ11" s="105"/>
      <c r="BK11" s="105"/>
      <c r="BL11" s="105"/>
      <c r="BM11" s="105"/>
      <c r="BN11" s="105"/>
      <c r="BO11" s="105"/>
      <c r="BP11" s="105"/>
      <c r="BQ11" s="105"/>
      <c r="BR11" s="173"/>
      <c r="BS11" s="179"/>
      <c r="BT11" s="105"/>
      <c r="BU11" s="105"/>
      <c r="BV11" s="105"/>
      <c r="BW11" s="106"/>
      <c r="BX11" s="107"/>
      <c r="BY11" s="105"/>
      <c r="BZ11" s="105"/>
      <c r="CA11" s="105"/>
      <c r="CB11" s="105"/>
      <c r="CC11" s="105"/>
      <c r="CD11" s="105"/>
      <c r="CE11" s="173"/>
      <c r="CF11" s="520">
        <f t="shared" si="3"/>
        <v>0</v>
      </c>
      <c r="CG11" s="435"/>
      <c r="CH11" s="108"/>
    </row>
    <row r="12" spans="1:86" x14ac:dyDescent="0.25">
      <c r="A12" s="404" t="s">
        <v>632</v>
      </c>
      <c r="B12" s="627" t="str">
        <f>IF(Lang=Instructions!$B$40,'8.2'!AE12,'8.2'!BH12)</f>
        <v>Portefeuille 4</v>
      </c>
      <c r="C12" s="602"/>
      <c r="D12" s="603"/>
      <c r="E12" s="603"/>
      <c r="F12" s="603"/>
      <c r="G12" s="603"/>
      <c r="H12" s="603"/>
      <c r="I12" s="603"/>
      <c r="J12" s="603"/>
      <c r="K12" s="603"/>
      <c r="L12" s="603"/>
      <c r="M12" s="602"/>
      <c r="N12" s="603"/>
      <c r="O12" s="603"/>
      <c r="P12" s="603"/>
      <c r="Q12" s="603"/>
      <c r="R12" s="602"/>
      <c r="S12" s="603"/>
      <c r="T12" s="603"/>
      <c r="U12" s="603"/>
      <c r="V12" s="603"/>
      <c r="W12" s="603"/>
      <c r="X12" s="603"/>
      <c r="Y12" s="603"/>
      <c r="Z12" s="602">
        <f t="shared" si="1"/>
        <v>0</v>
      </c>
      <c r="AA12" s="604"/>
      <c r="AB12" s="605"/>
      <c r="AE12" s="62" t="s">
        <v>138</v>
      </c>
      <c r="AF12" s="104"/>
      <c r="AG12" s="105"/>
      <c r="AH12" s="105"/>
      <c r="AI12" s="105"/>
      <c r="AJ12" s="105"/>
      <c r="AK12" s="105"/>
      <c r="AL12" s="105"/>
      <c r="AM12" s="105"/>
      <c r="AN12" s="105"/>
      <c r="AO12" s="173"/>
      <c r="AP12" s="179"/>
      <c r="AQ12" s="105"/>
      <c r="AR12" s="105"/>
      <c r="AS12" s="105"/>
      <c r="AT12" s="106"/>
      <c r="AU12" s="107"/>
      <c r="AV12" s="105"/>
      <c r="AW12" s="105"/>
      <c r="AX12" s="105"/>
      <c r="AY12" s="105"/>
      <c r="AZ12" s="105"/>
      <c r="BA12" s="105"/>
      <c r="BB12" s="173"/>
      <c r="BC12" s="520">
        <f t="shared" si="2"/>
        <v>0</v>
      </c>
      <c r="BD12" s="435"/>
      <c r="BE12" s="108"/>
      <c r="BH12" s="62" t="s">
        <v>40</v>
      </c>
      <c r="BI12" s="104"/>
      <c r="BJ12" s="105"/>
      <c r="BK12" s="105"/>
      <c r="BL12" s="105"/>
      <c r="BM12" s="105"/>
      <c r="BN12" s="105"/>
      <c r="BO12" s="105"/>
      <c r="BP12" s="105"/>
      <c r="BQ12" s="105"/>
      <c r="BR12" s="173"/>
      <c r="BS12" s="179"/>
      <c r="BT12" s="105"/>
      <c r="BU12" s="105"/>
      <c r="BV12" s="105"/>
      <c r="BW12" s="106"/>
      <c r="BX12" s="107"/>
      <c r="BY12" s="105"/>
      <c r="BZ12" s="105"/>
      <c r="CA12" s="105"/>
      <c r="CB12" s="105"/>
      <c r="CC12" s="105"/>
      <c r="CD12" s="105"/>
      <c r="CE12" s="173"/>
      <c r="CF12" s="520">
        <f t="shared" si="3"/>
        <v>0</v>
      </c>
      <c r="CG12" s="435"/>
      <c r="CH12" s="108"/>
    </row>
    <row r="13" spans="1:86" x14ac:dyDescent="0.25">
      <c r="A13" s="404" t="s">
        <v>633</v>
      </c>
      <c r="B13" s="627" t="str">
        <f>IF(Lang=Instructions!$B$40,'8.2'!AE13,'8.2'!BH13)</f>
        <v>Portefeuille 5</v>
      </c>
      <c r="C13" s="602"/>
      <c r="D13" s="603"/>
      <c r="E13" s="603"/>
      <c r="F13" s="603"/>
      <c r="G13" s="603"/>
      <c r="H13" s="603"/>
      <c r="I13" s="603"/>
      <c r="J13" s="603"/>
      <c r="K13" s="603"/>
      <c r="L13" s="603"/>
      <c r="M13" s="602"/>
      <c r="N13" s="603"/>
      <c r="O13" s="603"/>
      <c r="P13" s="603"/>
      <c r="Q13" s="603"/>
      <c r="R13" s="602"/>
      <c r="S13" s="603"/>
      <c r="T13" s="603"/>
      <c r="U13" s="603"/>
      <c r="V13" s="603"/>
      <c r="W13" s="603"/>
      <c r="X13" s="603"/>
      <c r="Y13" s="603"/>
      <c r="Z13" s="602">
        <f t="shared" si="1"/>
        <v>0</v>
      </c>
      <c r="AA13" s="604"/>
      <c r="AB13" s="605"/>
      <c r="AE13" s="62" t="s">
        <v>139</v>
      </c>
      <c r="AF13" s="104"/>
      <c r="AG13" s="105"/>
      <c r="AH13" s="105"/>
      <c r="AI13" s="105"/>
      <c r="AJ13" s="105"/>
      <c r="AK13" s="105"/>
      <c r="AL13" s="105"/>
      <c r="AM13" s="105"/>
      <c r="AN13" s="105"/>
      <c r="AO13" s="173"/>
      <c r="AP13" s="179"/>
      <c r="AQ13" s="105"/>
      <c r="AR13" s="105"/>
      <c r="AS13" s="105"/>
      <c r="AT13" s="106"/>
      <c r="AU13" s="107"/>
      <c r="AV13" s="105"/>
      <c r="AW13" s="105"/>
      <c r="AX13" s="105"/>
      <c r="AY13" s="105"/>
      <c r="AZ13" s="105"/>
      <c r="BA13" s="105"/>
      <c r="BB13" s="173"/>
      <c r="BC13" s="520">
        <f t="shared" si="2"/>
        <v>0</v>
      </c>
      <c r="BD13" s="435"/>
      <c r="BE13" s="108"/>
      <c r="BH13" s="62" t="s">
        <v>41</v>
      </c>
      <c r="BI13" s="104"/>
      <c r="BJ13" s="105"/>
      <c r="BK13" s="105"/>
      <c r="BL13" s="105"/>
      <c r="BM13" s="105"/>
      <c r="BN13" s="105"/>
      <c r="BO13" s="105"/>
      <c r="BP13" s="105"/>
      <c r="BQ13" s="105"/>
      <c r="BR13" s="173"/>
      <c r="BS13" s="179"/>
      <c r="BT13" s="105"/>
      <c r="BU13" s="105"/>
      <c r="BV13" s="105"/>
      <c r="BW13" s="106"/>
      <c r="BX13" s="107"/>
      <c r="BY13" s="105"/>
      <c r="BZ13" s="105"/>
      <c r="CA13" s="105"/>
      <c r="CB13" s="105"/>
      <c r="CC13" s="105"/>
      <c r="CD13" s="105"/>
      <c r="CE13" s="173"/>
      <c r="CF13" s="520">
        <f t="shared" si="3"/>
        <v>0</v>
      </c>
      <c r="CG13" s="435"/>
      <c r="CH13" s="108"/>
    </row>
    <row r="14" spans="1:86" x14ac:dyDescent="0.25">
      <c r="A14" s="404" t="s">
        <v>634</v>
      </c>
      <c r="B14" s="627" t="str">
        <f>IF(Lang=Instructions!$B$40,'8.2'!AE14,'8.2'!BH14)</f>
        <v>Portefeuille 6</v>
      </c>
      <c r="C14" s="602"/>
      <c r="D14" s="603"/>
      <c r="E14" s="603"/>
      <c r="F14" s="603"/>
      <c r="G14" s="603"/>
      <c r="H14" s="603"/>
      <c r="I14" s="603"/>
      <c r="J14" s="603"/>
      <c r="K14" s="603"/>
      <c r="L14" s="603"/>
      <c r="M14" s="602"/>
      <c r="N14" s="603"/>
      <c r="O14" s="603"/>
      <c r="P14" s="603"/>
      <c r="Q14" s="603"/>
      <c r="R14" s="602"/>
      <c r="S14" s="603"/>
      <c r="T14" s="603"/>
      <c r="U14" s="603"/>
      <c r="V14" s="603"/>
      <c r="W14" s="603"/>
      <c r="X14" s="603"/>
      <c r="Y14" s="603"/>
      <c r="Z14" s="602">
        <f t="shared" si="1"/>
        <v>0</v>
      </c>
      <c r="AA14" s="604"/>
      <c r="AB14" s="605"/>
      <c r="AE14" s="62" t="s">
        <v>336</v>
      </c>
      <c r="AF14" s="104"/>
      <c r="AG14" s="105"/>
      <c r="AH14" s="105"/>
      <c r="AI14" s="105"/>
      <c r="AJ14" s="105"/>
      <c r="AK14" s="105"/>
      <c r="AL14" s="105"/>
      <c r="AM14" s="105"/>
      <c r="AN14" s="105"/>
      <c r="AO14" s="173"/>
      <c r="AP14" s="179"/>
      <c r="AQ14" s="105"/>
      <c r="AR14" s="105"/>
      <c r="AS14" s="105"/>
      <c r="AT14" s="106"/>
      <c r="AU14" s="107"/>
      <c r="AV14" s="105"/>
      <c r="AW14" s="105"/>
      <c r="AX14" s="105"/>
      <c r="AY14" s="105"/>
      <c r="AZ14" s="105"/>
      <c r="BA14" s="105"/>
      <c r="BB14" s="173"/>
      <c r="BC14" s="520">
        <f t="shared" si="2"/>
        <v>0</v>
      </c>
      <c r="BD14" s="435"/>
      <c r="BE14" s="108"/>
      <c r="BH14" s="62" t="s">
        <v>311</v>
      </c>
      <c r="BI14" s="104"/>
      <c r="BJ14" s="105"/>
      <c r="BK14" s="105"/>
      <c r="BL14" s="105"/>
      <c r="BM14" s="105"/>
      <c r="BN14" s="105"/>
      <c r="BO14" s="105"/>
      <c r="BP14" s="105"/>
      <c r="BQ14" s="105"/>
      <c r="BR14" s="173"/>
      <c r="BS14" s="179"/>
      <c r="BT14" s="105"/>
      <c r="BU14" s="105"/>
      <c r="BV14" s="105"/>
      <c r="BW14" s="106"/>
      <c r="BX14" s="107"/>
      <c r="BY14" s="105"/>
      <c r="BZ14" s="105"/>
      <c r="CA14" s="105"/>
      <c r="CB14" s="105"/>
      <c r="CC14" s="105"/>
      <c r="CD14" s="105"/>
      <c r="CE14" s="173"/>
      <c r="CF14" s="520">
        <f t="shared" si="3"/>
        <v>0</v>
      </c>
      <c r="CG14" s="435"/>
      <c r="CH14" s="108"/>
    </row>
    <row r="15" spans="1:86" x14ac:dyDescent="0.25">
      <c r="A15" s="404" t="s">
        <v>635</v>
      </c>
      <c r="B15" s="627" t="str">
        <f>IF(Lang=Instructions!$B$40,'8.2'!AE15,'8.2'!BH15)</f>
        <v>Portefeuille 7</v>
      </c>
      <c r="C15" s="602"/>
      <c r="D15" s="603"/>
      <c r="E15" s="603"/>
      <c r="F15" s="603"/>
      <c r="G15" s="603"/>
      <c r="H15" s="603"/>
      <c r="I15" s="603"/>
      <c r="J15" s="603"/>
      <c r="K15" s="603"/>
      <c r="L15" s="603"/>
      <c r="M15" s="602"/>
      <c r="N15" s="603"/>
      <c r="O15" s="603"/>
      <c r="P15" s="603"/>
      <c r="Q15" s="603"/>
      <c r="R15" s="602"/>
      <c r="S15" s="603"/>
      <c r="T15" s="603"/>
      <c r="U15" s="603"/>
      <c r="V15" s="603"/>
      <c r="W15" s="603"/>
      <c r="X15" s="603"/>
      <c r="Y15" s="603"/>
      <c r="Z15" s="602">
        <f t="shared" si="1"/>
        <v>0</v>
      </c>
      <c r="AA15" s="604"/>
      <c r="AB15" s="605"/>
      <c r="AE15" s="62" t="s">
        <v>337</v>
      </c>
      <c r="AF15" s="104"/>
      <c r="AG15" s="105"/>
      <c r="AH15" s="105"/>
      <c r="AI15" s="105"/>
      <c r="AJ15" s="105"/>
      <c r="AK15" s="105"/>
      <c r="AL15" s="105"/>
      <c r="AM15" s="105"/>
      <c r="AN15" s="105"/>
      <c r="AO15" s="173"/>
      <c r="AP15" s="179"/>
      <c r="AQ15" s="105"/>
      <c r="AR15" s="105"/>
      <c r="AS15" s="105"/>
      <c r="AT15" s="106"/>
      <c r="AU15" s="107"/>
      <c r="AV15" s="105"/>
      <c r="AW15" s="105"/>
      <c r="AX15" s="105"/>
      <c r="AY15" s="105"/>
      <c r="AZ15" s="105"/>
      <c r="BA15" s="105"/>
      <c r="BB15" s="173"/>
      <c r="BC15" s="520">
        <f t="shared" si="2"/>
        <v>0</v>
      </c>
      <c r="BD15" s="435"/>
      <c r="BE15" s="108"/>
      <c r="BH15" s="62" t="s">
        <v>312</v>
      </c>
      <c r="BI15" s="104"/>
      <c r="BJ15" s="105"/>
      <c r="BK15" s="105"/>
      <c r="BL15" s="105"/>
      <c r="BM15" s="105"/>
      <c r="BN15" s="105"/>
      <c r="BO15" s="105"/>
      <c r="BP15" s="105"/>
      <c r="BQ15" s="105"/>
      <c r="BR15" s="173"/>
      <c r="BS15" s="179"/>
      <c r="BT15" s="105"/>
      <c r="BU15" s="105"/>
      <c r="BV15" s="105"/>
      <c r="BW15" s="106"/>
      <c r="BX15" s="107"/>
      <c r="BY15" s="105"/>
      <c r="BZ15" s="105"/>
      <c r="CA15" s="105"/>
      <c r="CB15" s="105"/>
      <c r="CC15" s="105"/>
      <c r="CD15" s="105"/>
      <c r="CE15" s="173"/>
      <c r="CF15" s="520">
        <f t="shared" si="3"/>
        <v>0</v>
      </c>
      <c r="CG15" s="435"/>
      <c r="CH15" s="108"/>
    </row>
    <row r="16" spans="1:86" x14ac:dyDescent="0.25">
      <c r="A16" s="404" t="s">
        <v>636</v>
      </c>
      <c r="B16" s="627" t="str">
        <f>IF(Lang=Instructions!$B$40,'8.2'!AE16,'8.2'!BH16)</f>
        <v>Portefeuille 8</v>
      </c>
      <c r="C16" s="602"/>
      <c r="D16" s="603"/>
      <c r="E16" s="603"/>
      <c r="F16" s="603"/>
      <c r="G16" s="603"/>
      <c r="H16" s="603"/>
      <c r="I16" s="603"/>
      <c r="J16" s="603"/>
      <c r="K16" s="603"/>
      <c r="L16" s="603"/>
      <c r="M16" s="602"/>
      <c r="N16" s="603"/>
      <c r="O16" s="603"/>
      <c r="P16" s="603"/>
      <c r="Q16" s="603"/>
      <c r="R16" s="602"/>
      <c r="S16" s="603"/>
      <c r="T16" s="603"/>
      <c r="U16" s="603"/>
      <c r="V16" s="603"/>
      <c r="W16" s="603"/>
      <c r="X16" s="603"/>
      <c r="Y16" s="603"/>
      <c r="Z16" s="602">
        <f t="shared" si="1"/>
        <v>0</v>
      </c>
      <c r="AA16" s="604"/>
      <c r="AB16" s="605"/>
      <c r="AE16" s="62" t="s">
        <v>338</v>
      </c>
      <c r="AF16" s="104"/>
      <c r="AG16" s="105"/>
      <c r="AH16" s="105"/>
      <c r="AI16" s="105"/>
      <c r="AJ16" s="105"/>
      <c r="AK16" s="105"/>
      <c r="AL16" s="105"/>
      <c r="AM16" s="105"/>
      <c r="AN16" s="105"/>
      <c r="AO16" s="173"/>
      <c r="AP16" s="179"/>
      <c r="AQ16" s="105"/>
      <c r="AR16" s="105"/>
      <c r="AS16" s="105"/>
      <c r="AT16" s="106"/>
      <c r="AU16" s="107"/>
      <c r="AV16" s="105"/>
      <c r="AW16" s="105"/>
      <c r="AX16" s="105"/>
      <c r="AY16" s="105"/>
      <c r="AZ16" s="105"/>
      <c r="BA16" s="105"/>
      <c r="BB16" s="173"/>
      <c r="BC16" s="520">
        <f t="shared" si="2"/>
        <v>0</v>
      </c>
      <c r="BD16" s="435"/>
      <c r="BE16" s="108"/>
      <c r="BH16" s="62" t="s">
        <v>313</v>
      </c>
      <c r="BI16" s="104"/>
      <c r="BJ16" s="105"/>
      <c r="BK16" s="105"/>
      <c r="BL16" s="105"/>
      <c r="BM16" s="105"/>
      <c r="BN16" s="105"/>
      <c r="BO16" s="105"/>
      <c r="BP16" s="105"/>
      <c r="BQ16" s="105"/>
      <c r="BR16" s="173"/>
      <c r="BS16" s="179"/>
      <c r="BT16" s="105"/>
      <c r="BU16" s="105"/>
      <c r="BV16" s="105"/>
      <c r="BW16" s="106"/>
      <c r="BX16" s="107"/>
      <c r="BY16" s="105"/>
      <c r="BZ16" s="105"/>
      <c r="CA16" s="105"/>
      <c r="CB16" s="105"/>
      <c r="CC16" s="105"/>
      <c r="CD16" s="105"/>
      <c r="CE16" s="173"/>
      <c r="CF16" s="520">
        <f t="shared" si="3"/>
        <v>0</v>
      </c>
      <c r="CG16" s="435"/>
      <c r="CH16" s="108"/>
    </row>
    <row r="17" spans="1:86" x14ac:dyDescent="0.25">
      <c r="A17" s="404" t="s">
        <v>637</v>
      </c>
      <c r="B17" s="627" t="str">
        <f>IF(Lang=Instructions!$B$40,'8.2'!AE17,'8.2'!BH17)</f>
        <v>Portefeuille 9</v>
      </c>
      <c r="C17" s="602"/>
      <c r="D17" s="603"/>
      <c r="E17" s="603"/>
      <c r="F17" s="603"/>
      <c r="G17" s="603"/>
      <c r="H17" s="603"/>
      <c r="I17" s="603"/>
      <c r="J17" s="603"/>
      <c r="K17" s="603"/>
      <c r="L17" s="603"/>
      <c r="M17" s="602"/>
      <c r="N17" s="603"/>
      <c r="O17" s="603"/>
      <c r="P17" s="603"/>
      <c r="Q17" s="603"/>
      <c r="R17" s="602"/>
      <c r="S17" s="603"/>
      <c r="T17" s="603"/>
      <c r="U17" s="603"/>
      <c r="V17" s="603"/>
      <c r="W17" s="603"/>
      <c r="X17" s="603"/>
      <c r="Y17" s="603"/>
      <c r="Z17" s="602">
        <f t="shared" si="1"/>
        <v>0</v>
      </c>
      <c r="AA17" s="604"/>
      <c r="AB17" s="605"/>
      <c r="AE17" s="62" t="s">
        <v>339</v>
      </c>
      <c r="AF17" s="104"/>
      <c r="AG17" s="105"/>
      <c r="AH17" s="105"/>
      <c r="AI17" s="105"/>
      <c r="AJ17" s="105"/>
      <c r="AK17" s="105"/>
      <c r="AL17" s="105"/>
      <c r="AM17" s="105"/>
      <c r="AN17" s="105"/>
      <c r="AO17" s="173"/>
      <c r="AP17" s="179"/>
      <c r="AQ17" s="105"/>
      <c r="AR17" s="105"/>
      <c r="AS17" s="105"/>
      <c r="AT17" s="106"/>
      <c r="AU17" s="107"/>
      <c r="AV17" s="105"/>
      <c r="AW17" s="105"/>
      <c r="AX17" s="105"/>
      <c r="AY17" s="105"/>
      <c r="AZ17" s="105"/>
      <c r="BA17" s="105"/>
      <c r="BB17" s="173"/>
      <c r="BC17" s="520">
        <f t="shared" si="2"/>
        <v>0</v>
      </c>
      <c r="BD17" s="435"/>
      <c r="BE17" s="108"/>
      <c r="BH17" s="62" t="s">
        <v>314</v>
      </c>
      <c r="BI17" s="104"/>
      <c r="BJ17" s="105"/>
      <c r="BK17" s="105"/>
      <c r="BL17" s="105"/>
      <c r="BM17" s="105"/>
      <c r="BN17" s="105"/>
      <c r="BO17" s="105"/>
      <c r="BP17" s="105"/>
      <c r="BQ17" s="105"/>
      <c r="BR17" s="173"/>
      <c r="BS17" s="179"/>
      <c r="BT17" s="105"/>
      <c r="BU17" s="105"/>
      <c r="BV17" s="105"/>
      <c r="BW17" s="106"/>
      <c r="BX17" s="107"/>
      <c r="BY17" s="105"/>
      <c r="BZ17" s="105"/>
      <c r="CA17" s="105"/>
      <c r="CB17" s="105"/>
      <c r="CC17" s="105"/>
      <c r="CD17" s="105"/>
      <c r="CE17" s="173"/>
      <c r="CF17" s="520">
        <f t="shared" si="3"/>
        <v>0</v>
      </c>
      <c r="CG17" s="435"/>
      <c r="CH17" s="108"/>
    </row>
    <row r="18" spans="1:86" x14ac:dyDescent="0.25">
      <c r="A18" s="404" t="s">
        <v>638</v>
      </c>
      <c r="B18" s="627" t="str">
        <f>IF(Lang=Instructions!$B$40,'8.2'!AE18,'8.2'!BH18)</f>
        <v>Portefeuille 10</v>
      </c>
      <c r="C18" s="602"/>
      <c r="D18" s="603"/>
      <c r="E18" s="603"/>
      <c r="F18" s="603"/>
      <c r="G18" s="603"/>
      <c r="H18" s="603"/>
      <c r="I18" s="603"/>
      <c r="J18" s="603"/>
      <c r="K18" s="603"/>
      <c r="L18" s="603"/>
      <c r="M18" s="602"/>
      <c r="N18" s="603"/>
      <c r="O18" s="603"/>
      <c r="P18" s="603"/>
      <c r="Q18" s="603"/>
      <c r="R18" s="602"/>
      <c r="S18" s="603"/>
      <c r="T18" s="603"/>
      <c r="U18" s="603"/>
      <c r="V18" s="603"/>
      <c r="W18" s="603"/>
      <c r="X18" s="603"/>
      <c r="Y18" s="603"/>
      <c r="Z18" s="602">
        <f t="shared" si="1"/>
        <v>0</v>
      </c>
      <c r="AA18" s="604"/>
      <c r="AB18" s="605"/>
      <c r="AE18" s="62" t="s">
        <v>340</v>
      </c>
      <c r="AF18" s="104"/>
      <c r="AG18" s="105"/>
      <c r="AH18" s="105"/>
      <c r="AI18" s="105"/>
      <c r="AJ18" s="105"/>
      <c r="AK18" s="105"/>
      <c r="AL18" s="105"/>
      <c r="AM18" s="105"/>
      <c r="AN18" s="105"/>
      <c r="AO18" s="173"/>
      <c r="AP18" s="179"/>
      <c r="AQ18" s="105"/>
      <c r="AR18" s="105"/>
      <c r="AS18" s="105"/>
      <c r="AT18" s="106"/>
      <c r="AU18" s="107"/>
      <c r="AV18" s="105"/>
      <c r="AW18" s="105"/>
      <c r="AX18" s="105"/>
      <c r="AY18" s="105"/>
      <c r="AZ18" s="105"/>
      <c r="BA18" s="105"/>
      <c r="BB18" s="173"/>
      <c r="BC18" s="520">
        <f t="shared" si="2"/>
        <v>0</v>
      </c>
      <c r="BD18" s="435"/>
      <c r="BE18" s="108"/>
      <c r="BH18" s="62" t="s">
        <v>315</v>
      </c>
      <c r="BI18" s="104"/>
      <c r="BJ18" s="105"/>
      <c r="BK18" s="105"/>
      <c r="BL18" s="105"/>
      <c r="BM18" s="105"/>
      <c r="BN18" s="105"/>
      <c r="BO18" s="105"/>
      <c r="BP18" s="105"/>
      <c r="BQ18" s="105"/>
      <c r="BR18" s="173"/>
      <c r="BS18" s="179"/>
      <c r="BT18" s="105"/>
      <c r="BU18" s="105"/>
      <c r="BV18" s="105"/>
      <c r="BW18" s="106"/>
      <c r="BX18" s="107"/>
      <c r="BY18" s="105"/>
      <c r="BZ18" s="105"/>
      <c r="CA18" s="105"/>
      <c r="CB18" s="105"/>
      <c r="CC18" s="105"/>
      <c r="CD18" s="105"/>
      <c r="CE18" s="173"/>
      <c r="CF18" s="520">
        <f t="shared" si="3"/>
        <v>0</v>
      </c>
      <c r="CG18" s="435"/>
      <c r="CH18" s="108"/>
    </row>
    <row r="19" spans="1:86" x14ac:dyDescent="0.25">
      <c r="A19" s="404" t="s">
        <v>639</v>
      </c>
      <c r="B19" s="627" t="str">
        <f>IF(Lang=Instructions!$B$40,'8.2'!AE19,'8.2'!BH19)</f>
        <v>Portefeuille 11</v>
      </c>
      <c r="C19" s="602"/>
      <c r="D19" s="603"/>
      <c r="E19" s="603"/>
      <c r="F19" s="603"/>
      <c r="G19" s="603"/>
      <c r="H19" s="603"/>
      <c r="I19" s="603"/>
      <c r="J19" s="603"/>
      <c r="K19" s="603"/>
      <c r="L19" s="603"/>
      <c r="M19" s="602"/>
      <c r="N19" s="603"/>
      <c r="O19" s="603"/>
      <c r="P19" s="603"/>
      <c r="Q19" s="603"/>
      <c r="R19" s="602"/>
      <c r="S19" s="603"/>
      <c r="T19" s="603"/>
      <c r="U19" s="603"/>
      <c r="V19" s="603"/>
      <c r="W19" s="603"/>
      <c r="X19" s="603"/>
      <c r="Y19" s="603"/>
      <c r="Z19" s="602">
        <f t="shared" si="1"/>
        <v>0</v>
      </c>
      <c r="AA19" s="604"/>
      <c r="AB19" s="605"/>
      <c r="AE19" s="62" t="s">
        <v>341</v>
      </c>
      <c r="AF19" s="104"/>
      <c r="AG19" s="105"/>
      <c r="AH19" s="105"/>
      <c r="AI19" s="105"/>
      <c r="AJ19" s="105"/>
      <c r="AK19" s="105"/>
      <c r="AL19" s="105"/>
      <c r="AM19" s="105"/>
      <c r="AN19" s="105"/>
      <c r="AO19" s="173"/>
      <c r="AP19" s="179"/>
      <c r="AQ19" s="105"/>
      <c r="AR19" s="105"/>
      <c r="AS19" s="105"/>
      <c r="AT19" s="106"/>
      <c r="AU19" s="107"/>
      <c r="AV19" s="105"/>
      <c r="AW19" s="105"/>
      <c r="AX19" s="105"/>
      <c r="AY19" s="105"/>
      <c r="AZ19" s="105"/>
      <c r="BA19" s="105"/>
      <c r="BB19" s="173"/>
      <c r="BC19" s="520">
        <f t="shared" si="2"/>
        <v>0</v>
      </c>
      <c r="BD19" s="435"/>
      <c r="BE19" s="108"/>
      <c r="BH19" s="62" t="s">
        <v>316</v>
      </c>
      <c r="BI19" s="104"/>
      <c r="BJ19" s="105"/>
      <c r="BK19" s="105"/>
      <c r="BL19" s="105"/>
      <c r="BM19" s="105"/>
      <c r="BN19" s="105"/>
      <c r="BO19" s="105"/>
      <c r="BP19" s="105"/>
      <c r="BQ19" s="105"/>
      <c r="BR19" s="173"/>
      <c r="BS19" s="179"/>
      <c r="BT19" s="105"/>
      <c r="BU19" s="105"/>
      <c r="BV19" s="105"/>
      <c r="BW19" s="106"/>
      <c r="BX19" s="107"/>
      <c r="BY19" s="105"/>
      <c r="BZ19" s="105"/>
      <c r="CA19" s="105"/>
      <c r="CB19" s="105"/>
      <c r="CC19" s="105"/>
      <c r="CD19" s="105"/>
      <c r="CE19" s="173"/>
      <c r="CF19" s="520">
        <f t="shared" si="3"/>
        <v>0</v>
      </c>
      <c r="CG19" s="435"/>
      <c r="CH19" s="108"/>
    </row>
    <row r="20" spans="1:86" x14ac:dyDescent="0.25">
      <c r="A20" s="404" t="s">
        <v>640</v>
      </c>
      <c r="B20" s="627" t="str">
        <f>IF(Lang=Instructions!$B$40,'8.2'!AE20,'8.2'!BH20)</f>
        <v>Portefeuille 12</v>
      </c>
      <c r="C20" s="602"/>
      <c r="D20" s="603"/>
      <c r="E20" s="603"/>
      <c r="F20" s="603"/>
      <c r="G20" s="603"/>
      <c r="H20" s="603"/>
      <c r="I20" s="603"/>
      <c r="J20" s="603"/>
      <c r="K20" s="603"/>
      <c r="L20" s="603"/>
      <c r="M20" s="602"/>
      <c r="N20" s="603"/>
      <c r="O20" s="603"/>
      <c r="P20" s="603"/>
      <c r="Q20" s="603"/>
      <c r="R20" s="602"/>
      <c r="S20" s="603"/>
      <c r="T20" s="603"/>
      <c r="U20" s="603"/>
      <c r="V20" s="603"/>
      <c r="W20" s="603"/>
      <c r="X20" s="603"/>
      <c r="Y20" s="603"/>
      <c r="Z20" s="602">
        <f t="shared" si="1"/>
        <v>0</v>
      </c>
      <c r="AA20" s="604"/>
      <c r="AB20" s="605"/>
      <c r="AE20" s="62" t="s">
        <v>342</v>
      </c>
      <c r="AF20" s="104"/>
      <c r="AG20" s="105"/>
      <c r="AH20" s="105"/>
      <c r="AI20" s="105"/>
      <c r="AJ20" s="105"/>
      <c r="AK20" s="105"/>
      <c r="AL20" s="105"/>
      <c r="AM20" s="105"/>
      <c r="AN20" s="105"/>
      <c r="AO20" s="173"/>
      <c r="AP20" s="179"/>
      <c r="AQ20" s="105"/>
      <c r="AR20" s="105"/>
      <c r="AS20" s="105"/>
      <c r="AT20" s="106"/>
      <c r="AU20" s="107"/>
      <c r="AV20" s="105"/>
      <c r="AW20" s="105"/>
      <c r="AX20" s="105"/>
      <c r="AY20" s="105"/>
      <c r="AZ20" s="105"/>
      <c r="BA20" s="105"/>
      <c r="BB20" s="173"/>
      <c r="BC20" s="520">
        <f t="shared" si="2"/>
        <v>0</v>
      </c>
      <c r="BD20" s="435"/>
      <c r="BE20" s="108"/>
      <c r="BH20" s="62" t="s">
        <v>317</v>
      </c>
      <c r="BI20" s="104"/>
      <c r="BJ20" s="105"/>
      <c r="BK20" s="105"/>
      <c r="BL20" s="105"/>
      <c r="BM20" s="105"/>
      <c r="BN20" s="105"/>
      <c r="BO20" s="105"/>
      <c r="BP20" s="105"/>
      <c r="BQ20" s="105"/>
      <c r="BR20" s="173"/>
      <c r="BS20" s="179"/>
      <c r="BT20" s="105"/>
      <c r="BU20" s="105"/>
      <c r="BV20" s="105"/>
      <c r="BW20" s="106"/>
      <c r="BX20" s="107"/>
      <c r="BY20" s="105"/>
      <c r="BZ20" s="105"/>
      <c r="CA20" s="105"/>
      <c r="CB20" s="105"/>
      <c r="CC20" s="105"/>
      <c r="CD20" s="105"/>
      <c r="CE20" s="173"/>
      <c r="CF20" s="520">
        <f t="shared" si="3"/>
        <v>0</v>
      </c>
      <c r="CG20" s="435"/>
      <c r="CH20" s="108"/>
    </row>
    <row r="21" spans="1:86" x14ac:dyDescent="0.25">
      <c r="A21" s="404" t="s">
        <v>641</v>
      </c>
      <c r="B21" s="627" t="str">
        <f>IF(Lang=Instructions!$B$40,'8.2'!AE21,'8.2'!BH21)</f>
        <v>Portefeuille 13</v>
      </c>
      <c r="C21" s="602"/>
      <c r="D21" s="603"/>
      <c r="E21" s="603"/>
      <c r="F21" s="603"/>
      <c r="G21" s="603"/>
      <c r="H21" s="603"/>
      <c r="I21" s="603"/>
      <c r="J21" s="603"/>
      <c r="K21" s="603"/>
      <c r="L21" s="603"/>
      <c r="M21" s="602"/>
      <c r="N21" s="603"/>
      <c r="O21" s="603"/>
      <c r="P21" s="603"/>
      <c r="Q21" s="603"/>
      <c r="R21" s="602"/>
      <c r="S21" s="603"/>
      <c r="T21" s="603"/>
      <c r="U21" s="603"/>
      <c r="V21" s="603"/>
      <c r="W21" s="603"/>
      <c r="X21" s="603"/>
      <c r="Y21" s="603"/>
      <c r="Z21" s="602">
        <f t="shared" si="1"/>
        <v>0</v>
      </c>
      <c r="AA21" s="604"/>
      <c r="AB21" s="605"/>
      <c r="AE21" s="62" t="s">
        <v>343</v>
      </c>
      <c r="AF21" s="104"/>
      <c r="AG21" s="105"/>
      <c r="AH21" s="105"/>
      <c r="AI21" s="105"/>
      <c r="AJ21" s="105"/>
      <c r="AK21" s="105"/>
      <c r="AL21" s="105"/>
      <c r="AM21" s="105"/>
      <c r="AN21" s="105"/>
      <c r="AO21" s="173"/>
      <c r="AP21" s="179"/>
      <c r="AQ21" s="105"/>
      <c r="AR21" s="105"/>
      <c r="AS21" s="105"/>
      <c r="AT21" s="106"/>
      <c r="AU21" s="107"/>
      <c r="AV21" s="105"/>
      <c r="AW21" s="105"/>
      <c r="AX21" s="105"/>
      <c r="AY21" s="105"/>
      <c r="AZ21" s="105"/>
      <c r="BA21" s="105"/>
      <c r="BB21" s="173"/>
      <c r="BC21" s="520">
        <f t="shared" si="2"/>
        <v>0</v>
      </c>
      <c r="BD21" s="435"/>
      <c r="BE21" s="108"/>
      <c r="BH21" s="62" t="s">
        <v>318</v>
      </c>
      <c r="BI21" s="104"/>
      <c r="BJ21" s="105"/>
      <c r="BK21" s="105"/>
      <c r="BL21" s="105"/>
      <c r="BM21" s="105"/>
      <c r="BN21" s="105"/>
      <c r="BO21" s="105"/>
      <c r="BP21" s="105"/>
      <c r="BQ21" s="105"/>
      <c r="BR21" s="173"/>
      <c r="BS21" s="179"/>
      <c r="BT21" s="105"/>
      <c r="BU21" s="105"/>
      <c r="BV21" s="105"/>
      <c r="BW21" s="106"/>
      <c r="BX21" s="107"/>
      <c r="BY21" s="105"/>
      <c r="BZ21" s="105"/>
      <c r="CA21" s="105"/>
      <c r="CB21" s="105"/>
      <c r="CC21" s="105"/>
      <c r="CD21" s="105"/>
      <c r="CE21" s="173"/>
      <c r="CF21" s="520">
        <f t="shared" si="3"/>
        <v>0</v>
      </c>
      <c r="CG21" s="435"/>
      <c r="CH21" s="108"/>
    </row>
    <row r="22" spans="1:86" x14ac:dyDescent="0.25">
      <c r="A22" s="404" t="s">
        <v>642</v>
      </c>
      <c r="B22" s="627" t="str">
        <f>IF(Lang=Instructions!$B$40,'8.2'!AE22,'8.2'!BH22)</f>
        <v>Portefeuille 14</v>
      </c>
      <c r="C22" s="602"/>
      <c r="D22" s="603"/>
      <c r="E22" s="603"/>
      <c r="F22" s="603"/>
      <c r="G22" s="603"/>
      <c r="H22" s="603"/>
      <c r="I22" s="603"/>
      <c r="J22" s="603"/>
      <c r="K22" s="603"/>
      <c r="L22" s="603"/>
      <c r="M22" s="602"/>
      <c r="N22" s="603"/>
      <c r="O22" s="603"/>
      <c r="P22" s="603"/>
      <c r="Q22" s="603"/>
      <c r="R22" s="602"/>
      <c r="S22" s="603"/>
      <c r="T22" s="603"/>
      <c r="U22" s="603"/>
      <c r="V22" s="603"/>
      <c r="W22" s="603"/>
      <c r="X22" s="603"/>
      <c r="Y22" s="603"/>
      <c r="Z22" s="602">
        <f t="shared" si="1"/>
        <v>0</v>
      </c>
      <c r="AA22" s="604"/>
      <c r="AB22" s="605"/>
      <c r="AE22" s="62" t="s">
        <v>344</v>
      </c>
      <c r="AF22" s="104"/>
      <c r="AG22" s="105"/>
      <c r="AH22" s="105"/>
      <c r="AI22" s="105"/>
      <c r="AJ22" s="105"/>
      <c r="AK22" s="105"/>
      <c r="AL22" s="105"/>
      <c r="AM22" s="105"/>
      <c r="AN22" s="105"/>
      <c r="AO22" s="173"/>
      <c r="AP22" s="179"/>
      <c r="AQ22" s="105"/>
      <c r="AR22" s="105"/>
      <c r="AS22" s="105"/>
      <c r="AT22" s="106"/>
      <c r="AU22" s="107"/>
      <c r="AV22" s="105"/>
      <c r="AW22" s="105"/>
      <c r="AX22" s="105"/>
      <c r="AY22" s="105"/>
      <c r="AZ22" s="105"/>
      <c r="BA22" s="105"/>
      <c r="BB22" s="173"/>
      <c r="BC22" s="520">
        <f t="shared" si="2"/>
        <v>0</v>
      </c>
      <c r="BD22" s="435"/>
      <c r="BE22" s="108"/>
      <c r="BH22" s="62" t="s">
        <v>319</v>
      </c>
      <c r="BI22" s="104"/>
      <c r="BJ22" s="105"/>
      <c r="BK22" s="105"/>
      <c r="BL22" s="105"/>
      <c r="BM22" s="105"/>
      <c r="BN22" s="105"/>
      <c r="BO22" s="105"/>
      <c r="BP22" s="105"/>
      <c r="BQ22" s="105"/>
      <c r="BR22" s="173"/>
      <c r="BS22" s="179"/>
      <c r="BT22" s="105"/>
      <c r="BU22" s="105"/>
      <c r="BV22" s="105"/>
      <c r="BW22" s="106"/>
      <c r="BX22" s="107"/>
      <c r="BY22" s="105"/>
      <c r="BZ22" s="105"/>
      <c r="CA22" s="105"/>
      <c r="CB22" s="105"/>
      <c r="CC22" s="105"/>
      <c r="CD22" s="105"/>
      <c r="CE22" s="173"/>
      <c r="CF22" s="520">
        <f t="shared" si="3"/>
        <v>0</v>
      </c>
      <c r="CG22" s="435"/>
      <c r="CH22" s="108"/>
    </row>
    <row r="23" spans="1:86" x14ac:dyDescent="0.25">
      <c r="A23" s="404" t="s">
        <v>643</v>
      </c>
      <c r="B23" s="627" t="str">
        <f>IF(Lang=Instructions!$B$40,'8.2'!AE23,'8.2'!BH23)</f>
        <v>Portefeuille 15</v>
      </c>
      <c r="C23" s="602"/>
      <c r="D23" s="603"/>
      <c r="E23" s="603"/>
      <c r="F23" s="603"/>
      <c r="G23" s="603"/>
      <c r="H23" s="603"/>
      <c r="I23" s="603"/>
      <c r="J23" s="603"/>
      <c r="K23" s="603"/>
      <c r="L23" s="603"/>
      <c r="M23" s="602"/>
      <c r="N23" s="603"/>
      <c r="O23" s="603"/>
      <c r="P23" s="603"/>
      <c r="Q23" s="603"/>
      <c r="R23" s="602"/>
      <c r="S23" s="603"/>
      <c r="T23" s="603"/>
      <c r="U23" s="603"/>
      <c r="V23" s="603"/>
      <c r="W23" s="603"/>
      <c r="X23" s="603"/>
      <c r="Y23" s="603"/>
      <c r="Z23" s="602">
        <f t="shared" si="1"/>
        <v>0</v>
      </c>
      <c r="AA23" s="604"/>
      <c r="AB23" s="605"/>
      <c r="AE23" s="62" t="s">
        <v>345</v>
      </c>
      <c r="AF23" s="104"/>
      <c r="AG23" s="105"/>
      <c r="AH23" s="105"/>
      <c r="AI23" s="105"/>
      <c r="AJ23" s="105"/>
      <c r="AK23" s="105"/>
      <c r="AL23" s="105"/>
      <c r="AM23" s="105"/>
      <c r="AN23" s="105"/>
      <c r="AO23" s="173"/>
      <c r="AP23" s="179"/>
      <c r="AQ23" s="105"/>
      <c r="AR23" s="105"/>
      <c r="AS23" s="105"/>
      <c r="AT23" s="106"/>
      <c r="AU23" s="107"/>
      <c r="AV23" s="105"/>
      <c r="AW23" s="105"/>
      <c r="AX23" s="105"/>
      <c r="AY23" s="105"/>
      <c r="AZ23" s="105"/>
      <c r="BA23" s="105"/>
      <c r="BB23" s="173"/>
      <c r="BC23" s="520">
        <f t="shared" si="2"/>
        <v>0</v>
      </c>
      <c r="BD23" s="435"/>
      <c r="BE23" s="108"/>
      <c r="BH23" s="62" t="s">
        <v>320</v>
      </c>
      <c r="BI23" s="104"/>
      <c r="BJ23" s="105"/>
      <c r="BK23" s="105"/>
      <c r="BL23" s="105"/>
      <c r="BM23" s="105"/>
      <c r="BN23" s="105"/>
      <c r="BO23" s="105"/>
      <c r="BP23" s="105"/>
      <c r="BQ23" s="105"/>
      <c r="BR23" s="173"/>
      <c r="BS23" s="179"/>
      <c r="BT23" s="105"/>
      <c r="BU23" s="105"/>
      <c r="BV23" s="105"/>
      <c r="BW23" s="106"/>
      <c r="BX23" s="107"/>
      <c r="BY23" s="105"/>
      <c r="BZ23" s="105"/>
      <c r="CA23" s="105"/>
      <c r="CB23" s="105"/>
      <c r="CC23" s="105"/>
      <c r="CD23" s="105"/>
      <c r="CE23" s="173"/>
      <c r="CF23" s="520">
        <f t="shared" si="3"/>
        <v>0</v>
      </c>
      <c r="CG23" s="435"/>
      <c r="CH23" s="108"/>
    </row>
    <row r="24" spans="1:86" x14ac:dyDescent="0.25">
      <c r="A24" s="404" t="s">
        <v>644</v>
      </c>
      <c r="B24" s="627" t="str">
        <f>IF(Lang=Instructions!$B$40,'8.2'!AE24,'8.2'!BH24)</f>
        <v>Portefeuille 16</v>
      </c>
      <c r="C24" s="602"/>
      <c r="D24" s="603"/>
      <c r="E24" s="603"/>
      <c r="F24" s="603"/>
      <c r="G24" s="603"/>
      <c r="H24" s="603"/>
      <c r="I24" s="603"/>
      <c r="J24" s="603"/>
      <c r="K24" s="603"/>
      <c r="L24" s="603"/>
      <c r="M24" s="602"/>
      <c r="N24" s="603"/>
      <c r="O24" s="603"/>
      <c r="P24" s="603"/>
      <c r="Q24" s="603"/>
      <c r="R24" s="602"/>
      <c r="S24" s="603"/>
      <c r="T24" s="603"/>
      <c r="U24" s="603"/>
      <c r="V24" s="603"/>
      <c r="W24" s="603"/>
      <c r="X24" s="603"/>
      <c r="Y24" s="603"/>
      <c r="Z24" s="602">
        <f t="shared" si="1"/>
        <v>0</v>
      </c>
      <c r="AA24" s="604"/>
      <c r="AB24" s="605"/>
      <c r="AE24" s="62" t="s">
        <v>346</v>
      </c>
      <c r="AF24" s="104"/>
      <c r="AG24" s="105"/>
      <c r="AH24" s="105"/>
      <c r="AI24" s="105"/>
      <c r="AJ24" s="105"/>
      <c r="AK24" s="105"/>
      <c r="AL24" s="105"/>
      <c r="AM24" s="105"/>
      <c r="AN24" s="105"/>
      <c r="AO24" s="173"/>
      <c r="AP24" s="179"/>
      <c r="AQ24" s="105"/>
      <c r="AR24" s="105"/>
      <c r="AS24" s="105"/>
      <c r="AT24" s="106"/>
      <c r="AU24" s="107"/>
      <c r="AV24" s="105"/>
      <c r="AW24" s="105"/>
      <c r="AX24" s="105"/>
      <c r="AY24" s="105"/>
      <c r="AZ24" s="105"/>
      <c r="BA24" s="105"/>
      <c r="BB24" s="173"/>
      <c r="BC24" s="520">
        <f t="shared" si="2"/>
        <v>0</v>
      </c>
      <c r="BD24" s="435"/>
      <c r="BE24" s="108"/>
      <c r="BH24" s="62" t="s">
        <v>321</v>
      </c>
      <c r="BI24" s="104"/>
      <c r="BJ24" s="105"/>
      <c r="BK24" s="105"/>
      <c r="BL24" s="105"/>
      <c r="BM24" s="105"/>
      <c r="BN24" s="105"/>
      <c r="BO24" s="105"/>
      <c r="BP24" s="105"/>
      <c r="BQ24" s="105"/>
      <c r="BR24" s="173"/>
      <c r="BS24" s="179"/>
      <c r="BT24" s="105"/>
      <c r="BU24" s="105"/>
      <c r="BV24" s="105"/>
      <c r="BW24" s="106"/>
      <c r="BX24" s="107"/>
      <c r="BY24" s="105"/>
      <c r="BZ24" s="105"/>
      <c r="CA24" s="105"/>
      <c r="CB24" s="105"/>
      <c r="CC24" s="105"/>
      <c r="CD24" s="105"/>
      <c r="CE24" s="173"/>
      <c r="CF24" s="520">
        <f t="shared" si="3"/>
        <v>0</v>
      </c>
      <c r="CG24" s="435"/>
      <c r="CH24" s="108"/>
    </row>
    <row r="25" spans="1:86" x14ac:dyDescent="0.25">
      <c r="A25" s="404" t="s">
        <v>645</v>
      </c>
      <c r="B25" s="627" t="str">
        <f>IF(Lang=Instructions!$B$40,'8.2'!AE25,'8.2'!BH25)</f>
        <v>Portefeuille 17</v>
      </c>
      <c r="C25" s="602"/>
      <c r="D25" s="603"/>
      <c r="E25" s="603"/>
      <c r="F25" s="603"/>
      <c r="G25" s="603"/>
      <c r="H25" s="603"/>
      <c r="I25" s="603"/>
      <c r="J25" s="603"/>
      <c r="K25" s="603"/>
      <c r="L25" s="603"/>
      <c r="M25" s="602"/>
      <c r="N25" s="603"/>
      <c r="O25" s="603"/>
      <c r="P25" s="603"/>
      <c r="Q25" s="603"/>
      <c r="R25" s="602"/>
      <c r="S25" s="603"/>
      <c r="T25" s="603"/>
      <c r="U25" s="603"/>
      <c r="V25" s="603"/>
      <c r="W25" s="603"/>
      <c r="X25" s="603"/>
      <c r="Y25" s="603"/>
      <c r="Z25" s="602">
        <f t="shared" si="1"/>
        <v>0</v>
      </c>
      <c r="AA25" s="604"/>
      <c r="AB25" s="605"/>
      <c r="AE25" s="62" t="s">
        <v>347</v>
      </c>
      <c r="AF25" s="104"/>
      <c r="AG25" s="105"/>
      <c r="AH25" s="105"/>
      <c r="AI25" s="105"/>
      <c r="AJ25" s="105"/>
      <c r="AK25" s="105"/>
      <c r="AL25" s="105"/>
      <c r="AM25" s="105"/>
      <c r="AN25" s="105"/>
      <c r="AO25" s="173"/>
      <c r="AP25" s="179"/>
      <c r="AQ25" s="105"/>
      <c r="AR25" s="105"/>
      <c r="AS25" s="105"/>
      <c r="AT25" s="106"/>
      <c r="AU25" s="107"/>
      <c r="AV25" s="105"/>
      <c r="AW25" s="105"/>
      <c r="AX25" s="105"/>
      <c r="AY25" s="105"/>
      <c r="AZ25" s="105"/>
      <c r="BA25" s="105"/>
      <c r="BB25" s="173"/>
      <c r="BC25" s="520">
        <f t="shared" si="2"/>
        <v>0</v>
      </c>
      <c r="BD25" s="435"/>
      <c r="BE25" s="108"/>
      <c r="BH25" s="62" t="s">
        <v>322</v>
      </c>
      <c r="BI25" s="104"/>
      <c r="BJ25" s="105"/>
      <c r="BK25" s="105"/>
      <c r="BL25" s="105"/>
      <c r="BM25" s="105"/>
      <c r="BN25" s="105"/>
      <c r="BO25" s="105"/>
      <c r="BP25" s="105"/>
      <c r="BQ25" s="105"/>
      <c r="BR25" s="173"/>
      <c r="BS25" s="179"/>
      <c r="BT25" s="105"/>
      <c r="BU25" s="105"/>
      <c r="BV25" s="105"/>
      <c r="BW25" s="106"/>
      <c r="BX25" s="107"/>
      <c r="BY25" s="105"/>
      <c r="BZ25" s="105"/>
      <c r="CA25" s="105"/>
      <c r="CB25" s="105"/>
      <c r="CC25" s="105"/>
      <c r="CD25" s="105"/>
      <c r="CE25" s="173"/>
      <c r="CF25" s="520">
        <f t="shared" si="3"/>
        <v>0</v>
      </c>
      <c r="CG25" s="435"/>
      <c r="CH25" s="108"/>
    </row>
    <row r="26" spans="1:86" x14ac:dyDescent="0.25">
      <c r="A26" s="404" t="s">
        <v>646</v>
      </c>
      <c r="B26" s="627" t="str">
        <f>IF(Lang=Instructions!$B$40,'8.2'!AE26,'8.2'!BH26)</f>
        <v>Portefeuille 18</v>
      </c>
      <c r="C26" s="602"/>
      <c r="D26" s="603"/>
      <c r="E26" s="603"/>
      <c r="F26" s="603"/>
      <c r="G26" s="603"/>
      <c r="H26" s="603"/>
      <c r="I26" s="603"/>
      <c r="J26" s="603"/>
      <c r="K26" s="603"/>
      <c r="L26" s="603"/>
      <c r="M26" s="602"/>
      <c r="N26" s="603"/>
      <c r="O26" s="603"/>
      <c r="P26" s="603"/>
      <c r="Q26" s="603"/>
      <c r="R26" s="602"/>
      <c r="S26" s="603"/>
      <c r="T26" s="603"/>
      <c r="U26" s="603"/>
      <c r="V26" s="603"/>
      <c r="W26" s="603"/>
      <c r="X26" s="603"/>
      <c r="Y26" s="603"/>
      <c r="Z26" s="602">
        <f t="shared" si="1"/>
        <v>0</v>
      </c>
      <c r="AA26" s="604"/>
      <c r="AB26" s="605"/>
      <c r="AE26" s="62" t="s">
        <v>348</v>
      </c>
      <c r="AF26" s="104"/>
      <c r="AG26" s="105"/>
      <c r="AH26" s="105"/>
      <c r="AI26" s="105"/>
      <c r="AJ26" s="105"/>
      <c r="AK26" s="105"/>
      <c r="AL26" s="105"/>
      <c r="AM26" s="105"/>
      <c r="AN26" s="105"/>
      <c r="AO26" s="173"/>
      <c r="AP26" s="179"/>
      <c r="AQ26" s="105"/>
      <c r="AR26" s="105"/>
      <c r="AS26" s="105"/>
      <c r="AT26" s="106"/>
      <c r="AU26" s="107"/>
      <c r="AV26" s="105"/>
      <c r="AW26" s="105"/>
      <c r="AX26" s="105"/>
      <c r="AY26" s="105"/>
      <c r="AZ26" s="105"/>
      <c r="BA26" s="105"/>
      <c r="BB26" s="173"/>
      <c r="BC26" s="520">
        <f t="shared" si="2"/>
        <v>0</v>
      </c>
      <c r="BD26" s="435"/>
      <c r="BE26" s="108"/>
      <c r="BH26" s="62" t="s">
        <v>323</v>
      </c>
      <c r="BI26" s="104"/>
      <c r="BJ26" s="105"/>
      <c r="BK26" s="105"/>
      <c r="BL26" s="105"/>
      <c r="BM26" s="105"/>
      <c r="BN26" s="105"/>
      <c r="BO26" s="105"/>
      <c r="BP26" s="105"/>
      <c r="BQ26" s="105"/>
      <c r="BR26" s="173"/>
      <c r="BS26" s="179"/>
      <c r="BT26" s="105"/>
      <c r="BU26" s="105"/>
      <c r="BV26" s="105"/>
      <c r="BW26" s="106"/>
      <c r="BX26" s="107"/>
      <c r="BY26" s="105"/>
      <c r="BZ26" s="105"/>
      <c r="CA26" s="105"/>
      <c r="CB26" s="105"/>
      <c r="CC26" s="105"/>
      <c r="CD26" s="105"/>
      <c r="CE26" s="173"/>
      <c r="CF26" s="520">
        <f t="shared" si="3"/>
        <v>0</v>
      </c>
      <c r="CG26" s="435"/>
      <c r="CH26" s="108"/>
    </row>
    <row r="27" spans="1:86" x14ac:dyDescent="0.25">
      <c r="A27" s="404" t="s">
        <v>647</v>
      </c>
      <c r="B27" s="627" t="str">
        <f>IF(Lang=Instructions!$B$40,'8.2'!AE27,'8.2'!BH27)</f>
        <v>Portefeuille 19</v>
      </c>
      <c r="C27" s="602"/>
      <c r="D27" s="603"/>
      <c r="E27" s="603"/>
      <c r="F27" s="603"/>
      <c r="G27" s="603"/>
      <c r="H27" s="603"/>
      <c r="I27" s="603"/>
      <c r="J27" s="603"/>
      <c r="K27" s="603"/>
      <c r="L27" s="603"/>
      <c r="M27" s="602"/>
      <c r="N27" s="603"/>
      <c r="O27" s="603"/>
      <c r="P27" s="603"/>
      <c r="Q27" s="603"/>
      <c r="R27" s="602"/>
      <c r="S27" s="603"/>
      <c r="T27" s="603"/>
      <c r="U27" s="603"/>
      <c r="V27" s="603"/>
      <c r="W27" s="603"/>
      <c r="X27" s="603"/>
      <c r="Y27" s="603"/>
      <c r="Z27" s="602">
        <f t="shared" si="1"/>
        <v>0</v>
      </c>
      <c r="AA27" s="604"/>
      <c r="AB27" s="605"/>
      <c r="AE27" s="62" t="s">
        <v>349</v>
      </c>
      <c r="AF27" s="104"/>
      <c r="AG27" s="105"/>
      <c r="AH27" s="105"/>
      <c r="AI27" s="105"/>
      <c r="AJ27" s="105"/>
      <c r="AK27" s="105"/>
      <c r="AL27" s="105"/>
      <c r="AM27" s="105"/>
      <c r="AN27" s="105"/>
      <c r="AO27" s="173"/>
      <c r="AP27" s="179"/>
      <c r="AQ27" s="105"/>
      <c r="AR27" s="105"/>
      <c r="AS27" s="105"/>
      <c r="AT27" s="106"/>
      <c r="AU27" s="107"/>
      <c r="AV27" s="105"/>
      <c r="AW27" s="105"/>
      <c r="AX27" s="105"/>
      <c r="AY27" s="105"/>
      <c r="AZ27" s="105"/>
      <c r="BA27" s="105"/>
      <c r="BB27" s="173"/>
      <c r="BC27" s="520">
        <f t="shared" si="2"/>
        <v>0</v>
      </c>
      <c r="BD27" s="435"/>
      <c r="BE27" s="108"/>
      <c r="BH27" s="62" t="s">
        <v>324</v>
      </c>
      <c r="BI27" s="104"/>
      <c r="BJ27" s="105"/>
      <c r="BK27" s="105"/>
      <c r="BL27" s="105"/>
      <c r="BM27" s="105"/>
      <c r="BN27" s="105"/>
      <c r="BO27" s="105"/>
      <c r="BP27" s="105"/>
      <c r="BQ27" s="105"/>
      <c r="BR27" s="173"/>
      <c r="BS27" s="179"/>
      <c r="BT27" s="105"/>
      <c r="BU27" s="105"/>
      <c r="BV27" s="105"/>
      <c r="BW27" s="106"/>
      <c r="BX27" s="107"/>
      <c r="BY27" s="105"/>
      <c r="BZ27" s="105"/>
      <c r="CA27" s="105"/>
      <c r="CB27" s="105"/>
      <c r="CC27" s="105"/>
      <c r="CD27" s="105"/>
      <c r="CE27" s="173"/>
      <c r="CF27" s="520">
        <f t="shared" si="3"/>
        <v>0</v>
      </c>
      <c r="CG27" s="435"/>
      <c r="CH27" s="108"/>
    </row>
    <row r="28" spans="1:86" x14ac:dyDescent="0.25">
      <c r="A28" s="404" t="s">
        <v>648</v>
      </c>
      <c r="B28" s="627" t="str">
        <f>IF(Lang=Instructions!$B$40,'8.2'!AE28,'8.2'!BH28)</f>
        <v>Portefeuille 20</v>
      </c>
      <c r="C28" s="602"/>
      <c r="D28" s="603"/>
      <c r="E28" s="603"/>
      <c r="F28" s="603"/>
      <c r="G28" s="603"/>
      <c r="H28" s="603"/>
      <c r="I28" s="603"/>
      <c r="J28" s="603"/>
      <c r="K28" s="603"/>
      <c r="L28" s="603"/>
      <c r="M28" s="602"/>
      <c r="N28" s="603"/>
      <c r="O28" s="603"/>
      <c r="P28" s="603"/>
      <c r="Q28" s="603"/>
      <c r="R28" s="602"/>
      <c r="S28" s="603"/>
      <c r="T28" s="603"/>
      <c r="U28" s="603"/>
      <c r="V28" s="603"/>
      <c r="W28" s="603"/>
      <c r="X28" s="603"/>
      <c r="Y28" s="603"/>
      <c r="Z28" s="602">
        <f t="shared" si="1"/>
        <v>0</v>
      </c>
      <c r="AA28" s="604"/>
      <c r="AB28" s="605"/>
      <c r="AE28" s="62" t="s">
        <v>350</v>
      </c>
      <c r="AF28" s="104"/>
      <c r="AG28" s="105"/>
      <c r="AH28" s="105"/>
      <c r="AI28" s="105"/>
      <c r="AJ28" s="105"/>
      <c r="AK28" s="105"/>
      <c r="AL28" s="105"/>
      <c r="AM28" s="105"/>
      <c r="AN28" s="105"/>
      <c r="AO28" s="173"/>
      <c r="AP28" s="179"/>
      <c r="AQ28" s="105"/>
      <c r="AR28" s="105"/>
      <c r="AS28" s="105"/>
      <c r="AT28" s="106"/>
      <c r="AU28" s="107"/>
      <c r="AV28" s="105"/>
      <c r="AW28" s="105"/>
      <c r="AX28" s="105"/>
      <c r="AY28" s="105"/>
      <c r="AZ28" s="105"/>
      <c r="BA28" s="105"/>
      <c r="BB28" s="173"/>
      <c r="BC28" s="520">
        <f t="shared" si="2"/>
        <v>0</v>
      </c>
      <c r="BD28" s="435"/>
      <c r="BE28" s="108"/>
      <c r="BH28" s="62" t="s">
        <v>325</v>
      </c>
      <c r="BI28" s="104"/>
      <c r="BJ28" s="105"/>
      <c r="BK28" s="105"/>
      <c r="BL28" s="105"/>
      <c r="BM28" s="105"/>
      <c r="BN28" s="105"/>
      <c r="BO28" s="105"/>
      <c r="BP28" s="105"/>
      <c r="BQ28" s="105"/>
      <c r="BR28" s="173"/>
      <c r="BS28" s="179"/>
      <c r="BT28" s="105"/>
      <c r="BU28" s="105"/>
      <c r="BV28" s="105"/>
      <c r="BW28" s="106"/>
      <c r="BX28" s="107"/>
      <c r="BY28" s="105"/>
      <c r="BZ28" s="105"/>
      <c r="CA28" s="105"/>
      <c r="CB28" s="105"/>
      <c r="CC28" s="105"/>
      <c r="CD28" s="105"/>
      <c r="CE28" s="173"/>
      <c r="CF28" s="520">
        <f t="shared" si="3"/>
        <v>0</v>
      </c>
      <c r="CG28" s="435"/>
      <c r="CH28" s="108"/>
    </row>
    <row r="29" spans="1:86" x14ac:dyDescent="0.25">
      <c r="A29" s="404" t="s">
        <v>649</v>
      </c>
      <c r="B29" s="627" t="str">
        <f>IF(Lang=Instructions!$B$40,'8.2'!AE29,'8.2'!BH29)</f>
        <v>Portefeuille 21</v>
      </c>
      <c r="C29" s="602"/>
      <c r="D29" s="603"/>
      <c r="E29" s="603"/>
      <c r="F29" s="603"/>
      <c r="G29" s="603"/>
      <c r="H29" s="603"/>
      <c r="I29" s="603"/>
      <c r="J29" s="603"/>
      <c r="K29" s="603"/>
      <c r="L29" s="603"/>
      <c r="M29" s="602"/>
      <c r="N29" s="603"/>
      <c r="O29" s="603"/>
      <c r="P29" s="603"/>
      <c r="Q29" s="603"/>
      <c r="R29" s="602"/>
      <c r="S29" s="603"/>
      <c r="T29" s="603"/>
      <c r="U29" s="603"/>
      <c r="V29" s="603"/>
      <c r="W29" s="603"/>
      <c r="X29" s="603"/>
      <c r="Y29" s="603"/>
      <c r="Z29" s="602">
        <f t="shared" si="1"/>
        <v>0</v>
      </c>
      <c r="AA29" s="604"/>
      <c r="AB29" s="605"/>
      <c r="AE29" s="62" t="s">
        <v>351</v>
      </c>
      <c r="AF29" s="104"/>
      <c r="AG29" s="105"/>
      <c r="AH29" s="105"/>
      <c r="AI29" s="105"/>
      <c r="AJ29" s="105"/>
      <c r="AK29" s="105"/>
      <c r="AL29" s="105"/>
      <c r="AM29" s="105"/>
      <c r="AN29" s="105"/>
      <c r="AO29" s="173"/>
      <c r="AP29" s="179"/>
      <c r="AQ29" s="105"/>
      <c r="AR29" s="105"/>
      <c r="AS29" s="105"/>
      <c r="AT29" s="106"/>
      <c r="AU29" s="107"/>
      <c r="AV29" s="105"/>
      <c r="AW29" s="105"/>
      <c r="AX29" s="105"/>
      <c r="AY29" s="105"/>
      <c r="AZ29" s="105"/>
      <c r="BA29" s="105"/>
      <c r="BB29" s="173"/>
      <c r="BC29" s="520">
        <f t="shared" si="2"/>
        <v>0</v>
      </c>
      <c r="BD29" s="435"/>
      <c r="BE29" s="108"/>
      <c r="BH29" s="62" t="s">
        <v>326</v>
      </c>
      <c r="BI29" s="104"/>
      <c r="BJ29" s="105"/>
      <c r="BK29" s="105"/>
      <c r="BL29" s="105"/>
      <c r="BM29" s="105"/>
      <c r="BN29" s="105"/>
      <c r="BO29" s="105"/>
      <c r="BP29" s="105"/>
      <c r="BQ29" s="105"/>
      <c r="BR29" s="173"/>
      <c r="BS29" s="179"/>
      <c r="BT29" s="105"/>
      <c r="BU29" s="105"/>
      <c r="BV29" s="105"/>
      <c r="BW29" s="106"/>
      <c r="BX29" s="107"/>
      <c r="BY29" s="105"/>
      <c r="BZ29" s="105"/>
      <c r="CA29" s="105"/>
      <c r="CB29" s="105"/>
      <c r="CC29" s="105"/>
      <c r="CD29" s="105"/>
      <c r="CE29" s="173"/>
      <c r="CF29" s="520">
        <f t="shared" si="3"/>
        <v>0</v>
      </c>
      <c r="CG29" s="435"/>
      <c r="CH29" s="108"/>
    </row>
    <row r="30" spans="1:86" x14ac:dyDescent="0.25">
      <c r="A30" s="404" t="s">
        <v>650</v>
      </c>
      <c r="B30" s="627" t="str">
        <f>IF(Lang=Instructions!$B$40,'8.2'!AE30,'8.2'!BH30)</f>
        <v>Portefeuille 22</v>
      </c>
      <c r="C30" s="602"/>
      <c r="D30" s="603"/>
      <c r="E30" s="603"/>
      <c r="F30" s="603"/>
      <c r="G30" s="603"/>
      <c r="H30" s="603"/>
      <c r="I30" s="603"/>
      <c r="J30" s="603"/>
      <c r="K30" s="603"/>
      <c r="L30" s="603"/>
      <c r="M30" s="602"/>
      <c r="N30" s="603"/>
      <c r="O30" s="603"/>
      <c r="P30" s="603"/>
      <c r="Q30" s="603"/>
      <c r="R30" s="602"/>
      <c r="S30" s="603"/>
      <c r="T30" s="603"/>
      <c r="U30" s="603"/>
      <c r="V30" s="603"/>
      <c r="W30" s="603"/>
      <c r="X30" s="603"/>
      <c r="Y30" s="603"/>
      <c r="Z30" s="602">
        <f t="shared" si="1"/>
        <v>0</v>
      </c>
      <c r="AA30" s="604"/>
      <c r="AB30" s="605"/>
      <c r="AE30" s="62" t="s">
        <v>352</v>
      </c>
      <c r="AF30" s="104"/>
      <c r="AG30" s="105"/>
      <c r="AH30" s="105"/>
      <c r="AI30" s="105"/>
      <c r="AJ30" s="105"/>
      <c r="AK30" s="105"/>
      <c r="AL30" s="105"/>
      <c r="AM30" s="105"/>
      <c r="AN30" s="105"/>
      <c r="AO30" s="173"/>
      <c r="AP30" s="179"/>
      <c r="AQ30" s="105"/>
      <c r="AR30" s="105"/>
      <c r="AS30" s="105"/>
      <c r="AT30" s="106"/>
      <c r="AU30" s="107"/>
      <c r="AV30" s="105"/>
      <c r="AW30" s="105"/>
      <c r="AX30" s="105"/>
      <c r="AY30" s="105"/>
      <c r="AZ30" s="105"/>
      <c r="BA30" s="105"/>
      <c r="BB30" s="173"/>
      <c r="BC30" s="520">
        <f t="shared" si="2"/>
        <v>0</v>
      </c>
      <c r="BD30" s="435"/>
      <c r="BE30" s="108"/>
      <c r="BH30" s="62" t="s">
        <v>327</v>
      </c>
      <c r="BI30" s="104"/>
      <c r="BJ30" s="105"/>
      <c r="BK30" s="105"/>
      <c r="BL30" s="105"/>
      <c r="BM30" s="105"/>
      <c r="BN30" s="105"/>
      <c r="BO30" s="105"/>
      <c r="BP30" s="105"/>
      <c r="BQ30" s="105"/>
      <c r="BR30" s="173"/>
      <c r="BS30" s="179"/>
      <c r="BT30" s="105"/>
      <c r="BU30" s="105"/>
      <c r="BV30" s="105"/>
      <c r="BW30" s="106"/>
      <c r="BX30" s="107"/>
      <c r="BY30" s="105"/>
      <c r="BZ30" s="105"/>
      <c r="CA30" s="105"/>
      <c r="CB30" s="105"/>
      <c r="CC30" s="105"/>
      <c r="CD30" s="105"/>
      <c r="CE30" s="173"/>
      <c r="CF30" s="520">
        <f t="shared" si="3"/>
        <v>0</v>
      </c>
      <c r="CG30" s="435"/>
      <c r="CH30" s="108"/>
    </row>
    <row r="31" spans="1:86" x14ac:dyDescent="0.25">
      <c r="A31" s="404" t="s">
        <v>651</v>
      </c>
      <c r="B31" s="627" t="str">
        <f>IF(Lang=Instructions!$B$40,'8.2'!AE31,'8.2'!BH31)</f>
        <v>Portefeuille 23</v>
      </c>
      <c r="C31" s="602"/>
      <c r="D31" s="603"/>
      <c r="E31" s="603"/>
      <c r="F31" s="603"/>
      <c r="G31" s="603"/>
      <c r="H31" s="603"/>
      <c r="I31" s="603"/>
      <c r="J31" s="603"/>
      <c r="K31" s="603"/>
      <c r="L31" s="603"/>
      <c r="M31" s="602"/>
      <c r="N31" s="603"/>
      <c r="O31" s="603"/>
      <c r="P31" s="603"/>
      <c r="Q31" s="603"/>
      <c r="R31" s="602"/>
      <c r="S31" s="603"/>
      <c r="T31" s="603"/>
      <c r="U31" s="603"/>
      <c r="V31" s="603"/>
      <c r="W31" s="603"/>
      <c r="X31" s="603"/>
      <c r="Y31" s="603"/>
      <c r="Z31" s="602">
        <f t="shared" si="1"/>
        <v>0</v>
      </c>
      <c r="AA31" s="604"/>
      <c r="AB31" s="605"/>
      <c r="AE31" s="62" t="s">
        <v>353</v>
      </c>
      <c r="AF31" s="104"/>
      <c r="AG31" s="105"/>
      <c r="AH31" s="105"/>
      <c r="AI31" s="105"/>
      <c r="AJ31" s="105"/>
      <c r="AK31" s="105"/>
      <c r="AL31" s="105"/>
      <c r="AM31" s="105"/>
      <c r="AN31" s="105"/>
      <c r="AO31" s="173"/>
      <c r="AP31" s="179"/>
      <c r="AQ31" s="105"/>
      <c r="AR31" s="105"/>
      <c r="AS31" s="105"/>
      <c r="AT31" s="106"/>
      <c r="AU31" s="107"/>
      <c r="AV31" s="105"/>
      <c r="AW31" s="105"/>
      <c r="AX31" s="105"/>
      <c r="AY31" s="105"/>
      <c r="AZ31" s="105"/>
      <c r="BA31" s="105"/>
      <c r="BB31" s="173"/>
      <c r="BC31" s="520">
        <f t="shared" si="2"/>
        <v>0</v>
      </c>
      <c r="BD31" s="435"/>
      <c r="BE31" s="108"/>
      <c r="BH31" s="62" t="s">
        <v>328</v>
      </c>
      <c r="BI31" s="104"/>
      <c r="BJ31" s="105"/>
      <c r="BK31" s="105"/>
      <c r="BL31" s="105"/>
      <c r="BM31" s="105"/>
      <c r="BN31" s="105"/>
      <c r="BO31" s="105"/>
      <c r="BP31" s="105"/>
      <c r="BQ31" s="105"/>
      <c r="BR31" s="173"/>
      <c r="BS31" s="179"/>
      <c r="BT31" s="105"/>
      <c r="BU31" s="105"/>
      <c r="BV31" s="105"/>
      <c r="BW31" s="106"/>
      <c r="BX31" s="107"/>
      <c r="BY31" s="105"/>
      <c r="BZ31" s="105"/>
      <c r="CA31" s="105"/>
      <c r="CB31" s="105"/>
      <c r="CC31" s="105"/>
      <c r="CD31" s="105"/>
      <c r="CE31" s="173"/>
      <c r="CF31" s="520">
        <f t="shared" si="3"/>
        <v>0</v>
      </c>
      <c r="CG31" s="435"/>
      <c r="CH31" s="108"/>
    </row>
    <row r="32" spans="1:86" x14ac:dyDescent="0.25">
      <c r="A32" s="404" t="s">
        <v>652</v>
      </c>
      <c r="B32" s="627" t="str">
        <f>IF(Lang=Instructions!$B$40,'8.2'!AE32,'8.2'!BH32)</f>
        <v>Portefeuille 24</v>
      </c>
      <c r="C32" s="602"/>
      <c r="D32" s="603"/>
      <c r="E32" s="603"/>
      <c r="F32" s="603"/>
      <c r="G32" s="603"/>
      <c r="H32" s="603"/>
      <c r="I32" s="603"/>
      <c r="J32" s="603"/>
      <c r="K32" s="603"/>
      <c r="L32" s="603"/>
      <c r="M32" s="602"/>
      <c r="N32" s="603"/>
      <c r="O32" s="603"/>
      <c r="P32" s="603"/>
      <c r="Q32" s="603"/>
      <c r="R32" s="602"/>
      <c r="S32" s="603"/>
      <c r="T32" s="603"/>
      <c r="U32" s="603"/>
      <c r="V32" s="603"/>
      <c r="W32" s="603"/>
      <c r="X32" s="603"/>
      <c r="Y32" s="603"/>
      <c r="Z32" s="602">
        <f t="shared" si="1"/>
        <v>0</v>
      </c>
      <c r="AA32" s="604"/>
      <c r="AB32" s="605"/>
      <c r="AE32" s="62" t="s">
        <v>354</v>
      </c>
      <c r="AF32" s="104"/>
      <c r="AG32" s="105"/>
      <c r="AH32" s="105"/>
      <c r="AI32" s="105"/>
      <c r="AJ32" s="105"/>
      <c r="AK32" s="105"/>
      <c r="AL32" s="105"/>
      <c r="AM32" s="105"/>
      <c r="AN32" s="105"/>
      <c r="AO32" s="173"/>
      <c r="AP32" s="179"/>
      <c r="AQ32" s="105"/>
      <c r="AR32" s="105"/>
      <c r="AS32" s="105"/>
      <c r="AT32" s="106"/>
      <c r="AU32" s="107"/>
      <c r="AV32" s="105"/>
      <c r="AW32" s="105"/>
      <c r="AX32" s="105"/>
      <c r="AY32" s="105"/>
      <c r="AZ32" s="105"/>
      <c r="BA32" s="105"/>
      <c r="BB32" s="173"/>
      <c r="BC32" s="520">
        <f t="shared" si="2"/>
        <v>0</v>
      </c>
      <c r="BD32" s="435"/>
      <c r="BE32" s="108"/>
      <c r="BH32" s="62" t="s">
        <v>329</v>
      </c>
      <c r="BI32" s="104"/>
      <c r="BJ32" s="105"/>
      <c r="BK32" s="105"/>
      <c r="BL32" s="105"/>
      <c r="BM32" s="105"/>
      <c r="BN32" s="105"/>
      <c r="BO32" s="105"/>
      <c r="BP32" s="105"/>
      <c r="BQ32" s="105"/>
      <c r="BR32" s="173"/>
      <c r="BS32" s="179"/>
      <c r="BT32" s="105"/>
      <c r="BU32" s="105"/>
      <c r="BV32" s="105"/>
      <c r="BW32" s="106"/>
      <c r="BX32" s="107"/>
      <c r="BY32" s="105"/>
      <c r="BZ32" s="105"/>
      <c r="CA32" s="105"/>
      <c r="CB32" s="105"/>
      <c r="CC32" s="105"/>
      <c r="CD32" s="105"/>
      <c r="CE32" s="173"/>
      <c r="CF32" s="520">
        <f t="shared" si="3"/>
        <v>0</v>
      </c>
      <c r="CG32" s="435"/>
      <c r="CH32" s="108"/>
    </row>
    <row r="33" spans="1:86" x14ac:dyDescent="0.25">
      <c r="A33" s="404" t="s">
        <v>653</v>
      </c>
      <c r="B33" s="627" t="str">
        <f>IF(Lang=Instructions!$B$40,'8.2'!AE33,'8.2'!BH33)</f>
        <v>Portefeuille 25</v>
      </c>
      <c r="C33" s="602"/>
      <c r="D33" s="603"/>
      <c r="E33" s="603"/>
      <c r="F33" s="603"/>
      <c r="G33" s="603"/>
      <c r="H33" s="603"/>
      <c r="I33" s="603"/>
      <c r="J33" s="603"/>
      <c r="K33" s="603"/>
      <c r="L33" s="603"/>
      <c r="M33" s="602"/>
      <c r="N33" s="603"/>
      <c r="O33" s="603"/>
      <c r="P33" s="603"/>
      <c r="Q33" s="603"/>
      <c r="R33" s="602"/>
      <c r="S33" s="603"/>
      <c r="T33" s="603"/>
      <c r="U33" s="603"/>
      <c r="V33" s="603"/>
      <c r="W33" s="603"/>
      <c r="X33" s="603"/>
      <c r="Y33" s="603"/>
      <c r="Z33" s="602">
        <f t="shared" si="1"/>
        <v>0</v>
      </c>
      <c r="AA33" s="604"/>
      <c r="AB33" s="605"/>
      <c r="AE33" s="62" t="s">
        <v>355</v>
      </c>
      <c r="AF33" s="104"/>
      <c r="AG33" s="105"/>
      <c r="AH33" s="105"/>
      <c r="AI33" s="105"/>
      <c r="AJ33" s="105"/>
      <c r="AK33" s="105"/>
      <c r="AL33" s="105"/>
      <c r="AM33" s="105"/>
      <c r="AN33" s="105"/>
      <c r="AO33" s="173"/>
      <c r="AP33" s="179"/>
      <c r="AQ33" s="105"/>
      <c r="AR33" s="105"/>
      <c r="AS33" s="105"/>
      <c r="AT33" s="106"/>
      <c r="AU33" s="107"/>
      <c r="AV33" s="105"/>
      <c r="AW33" s="105"/>
      <c r="AX33" s="105"/>
      <c r="AY33" s="105"/>
      <c r="AZ33" s="105"/>
      <c r="BA33" s="105"/>
      <c r="BB33" s="173"/>
      <c r="BC33" s="520">
        <f t="shared" si="2"/>
        <v>0</v>
      </c>
      <c r="BD33" s="435"/>
      <c r="BE33" s="108"/>
      <c r="BH33" s="62" t="s">
        <v>330</v>
      </c>
      <c r="BI33" s="104"/>
      <c r="BJ33" s="105"/>
      <c r="BK33" s="105"/>
      <c r="BL33" s="105"/>
      <c r="BM33" s="105"/>
      <c r="BN33" s="105"/>
      <c r="BO33" s="105"/>
      <c r="BP33" s="105"/>
      <c r="BQ33" s="105"/>
      <c r="BR33" s="173"/>
      <c r="BS33" s="179"/>
      <c r="BT33" s="105"/>
      <c r="BU33" s="105"/>
      <c r="BV33" s="105"/>
      <c r="BW33" s="106"/>
      <c r="BX33" s="107"/>
      <c r="BY33" s="105"/>
      <c r="BZ33" s="105"/>
      <c r="CA33" s="105"/>
      <c r="CB33" s="105"/>
      <c r="CC33" s="105"/>
      <c r="CD33" s="105"/>
      <c r="CE33" s="173"/>
      <c r="CF33" s="520">
        <f t="shared" si="3"/>
        <v>0</v>
      </c>
      <c r="CG33" s="435"/>
      <c r="CH33" s="108"/>
    </row>
    <row r="34" spans="1:86" x14ac:dyDescent="0.25">
      <c r="A34" s="404" t="s">
        <v>654</v>
      </c>
      <c r="B34" s="627" t="str">
        <f>IF(Lang=Instructions!$B$40,'8.2'!AE34,'8.2'!BH34)</f>
        <v>Portefeuille 26</v>
      </c>
      <c r="C34" s="602"/>
      <c r="D34" s="603"/>
      <c r="E34" s="603"/>
      <c r="F34" s="603"/>
      <c r="G34" s="603"/>
      <c r="H34" s="603"/>
      <c r="I34" s="603"/>
      <c r="J34" s="603"/>
      <c r="K34" s="603"/>
      <c r="L34" s="603"/>
      <c r="M34" s="602"/>
      <c r="N34" s="603"/>
      <c r="O34" s="603"/>
      <c r="P34" s="603"/>
      <c r="Q34" s="603"/>
      <c r="R34" s="602"/>
      <c r="S34" s="603"/>
      <c r="T34" s="603"/>
      <c r="U34" s="603"/>
      <c r="V34" s="603"/>
      <c r="W34" s="603"/>
      <c r="X34" s="603"/>
      <c r="Y34" s="603"/>
      <c r="Z34" s="602">
        <f t="shared" si="1"/>
        <v>0</v>
      </c>
      <c r="AA34" s="604"/>
      <c r="AB34" s="605"/>
      <c r="AE34" s="62" t="s">
        <v>356</v>
      </c>
      <c r="AF34" s="104"/>
      <c r="AG34" s="105"/>
      <c r="AH34" s="105"/>
      <c r="AI34" s="105"/>
      <c r="AJ34" s="105"/>
      <c r="AK34" s="105"/>
      <c r="AL34" s="105"/>
      <c r="AM34" s="105"/>
      <c r="AN34" s="105"/>
      <c r="AO34" s="173"/>
      <c r="AP34" s="179"/>
      <c r="AQ34" s="105"/>
      <c r="AR34" s="105"/>
      <c r="AS34" s="105"/>
      <c r="AT34" s="106"/>
      <c r="AU34" s="107"/>
      <c r="AV34" s="105"/>
      <c r="AW34" s="105"/>
      <c r="AX34" s="105"/>
      <c r="AY34" s="105"/>
      <c r="AZ34" s="105"/>
      <c r="BA34" s="105"/>
      <c r="BB34" s="173"/>
      <c r="BC34" s="520">
        <f t="shared" si="2"/>
        <v>0</v>
      </c>
      <c r="BD34" s="435"/>
      <c r="BE34" s="108"/>
      <c r="BH34" s="62" t="s">
        <v>331</v>
      </c>
      <c r="BI34" s="104"/>
      <c r="BJ34" s="105"/>
      <c r="BK34" s="105"/>
      <c r="BL34" s="105"/>
      <c r="BM34" s="105"/>
      <c r="BN34" s="105"/>
      <c r="BO34" s="105"/>
      <c r="BP34" s="105"/>
      <c r="BQ34" s="105"/>
      <c r="BR34" s="173"/>
      <c r="BS34" s="179"/>
      <c r="BT34" s="105"/>
      <c r="BU34" s="105"/>
      <c r="BV34" s="105"/>
      <c r="BW34" s="106"/>
      <c r="BX34" s="107"/>
      <c r="BY34" s="105"/>
      <c r="BZ34" s="105"/>
      <c r="CA34" s="105"/>
      <c r="CB34" s="105"/>
      <c r="CC34" s="105"/>
      <c r="CD34" s="105"/>
      <c r="CE34" s="173"/>
      <c r="CF34" s="520">
        <f t="shared" si="3"/>
        <v>0</v>
      </c>
      <c r="CG34" s="435"/>
      <c r="CH34" s="108"/>
    </row>
    <row r="35" spans="1:86" x14ac:dyDescent="0.25">
      <c r="A35" s="404" t="s">
        <v>655</v>
      </c>
      <c r="B35" s="627" t="str">
        <f>IF(Lang=Instructions!$B$40,'8.2'!AE35,'8.2'!BH35)</f>
        <v>Portefeuille 27</v>
      </c>
      <c r="C35" s="602"/>
      <c r="D35" s="603"/>
      <c r="E35" s="603"/>
      <c r="F35" s="603"/>
      <c r="G35" s="603"/>
      <c r="H35" s="603"/>
      <c r="I35" s="603"/>
      <c r="J35" s="603"/>
      <c r="K35" s="603"/>
      <c r="L35" s="603"/>
      <c r="M35" s="602"/>
      <c r="N35" s="603"/>
      <c r="O35" s="603"/>
      <c r="P35" s="603"/>
      <c r="Q35" s="603"/>
      <c r="R35" s="602"/>
      <c r="S35" s="603"/>
      <c r="T35" s="603"/>
      <c r="U35" s="603"/>
      <c r="V35" s="603"/>
      <c r="W35" s="603"/>
      <c r="X35" s="603"/>
      <c r="Y35" s="603"/>
      <c r="Z35" s="602">
        <f t="shared" si="1"/>
        <v>0</v>
      </c>
      <c r="AA35" s="604"/>
      <c r="AB35" s="605"/>
      <c r="AE35" s="62" t="s">
        <v>357</v>
      </c>
      <c r="AF35" s="104"/>
      <c r="AG35" s="105"/>
      <c r="AH35" s="105"/>
      <c r="AI35" s="105"/>
      <c r="AJ35" s="105"/>
      <c r="AK35" s="105"/>
      <c r="AL35" s="105"/>
      <c r="AM35" s="105"/>
      <c r="AN35" s="105"/>
      <c r="AO35" s="173"/>
      <c r="AP35" s="179"/>
      <c r="AQ35" s="105"/>
      <c r="AR35" s="105"/>
      <c r="AS35" s="105"/>
      <c r="AT35" s="106"/>
      <c r="AU35" s="107"/>
      <c r="AV35" s="105"/>
      <c r="AW35" s="105"/>
      <c r="AX35" s="105"/>
      <c r="AY35" s="105"/>
      <c r="AZ35" s="105"/>
      <c r="BA35" s="105"/>
      <c r="BB35" s="173"/>
      <c r="BC35" s="520">
        <f t="shared" si="2"/>
        <v>0</v>
      </c>
      <c r="BD35" s="435"/>
      <c r="BE35" s="108"/>
      <c r="BH35" s="62" t="s">
        <v>332</v>
      </c>
      <c r="BI35" s="104"/>
      <c r="BJ35" s="105"/>
      <c r="BK35" s="105"/>
      <c r="BL35" s="105"/>
      <c r="BM35" s="105"/>
      <c r="BN35" s="105"/>
      <c r="BO35" s="105"/>
      <c r="BP35" s="105"/>
      <c r="BQ35" s="105"/>
      <c r="BR35" s="173"/>
      <c r="BS35" s="179"/>
      <c r="BT35" s="105"/>
      <c r="BU35" s="105"/>
      <c r="BV35" s="105"/>
      <c r="BW35" s="106"/>
      <c r="BX35" s="107"/>
      <c r="BY35" s="105"/>
      <c r="BZ35" s="105"/>
      <c r="CA35" s="105"/>
      <c r="CB35" s="105"/>
      <c r="CC35" s="105"/>
      <c r="CD35" s="105"/>
      <c r="CE35" s="173"/>
      <c r="CF35" s="520">
        <f t="shared" si="3"/>
        <v>0</v>
      </c>
      <c r="CG35" s="435"/>
      <c r="CH35" s="108"/>
    </row>
    <row r="36" spans="1:86" x14ac:dyDescent="0.25">
      <c r="A36" s="404" t="s">
        <v>656</v>
      </c>
      <c r="B36" s="627" t="str">
        <f>IF(Lang=Instructions!$B$40,'8.2'!AE36,'8.2'!BH36)</f>
        <v>Portefeuille 28</v>
      </c>
      <c r="C36" s="602"/>
      <c r="D36" s="603"/>
      <c r="E36" s="603"/>
      <c r="F36" s="603"/>
      <c r="G36" s="603"/>
      <c r="H36" s="603"/>
      <c r="I36" s="603"/>
      <c r="J36" s="603"/>
      <c r="K36" s="603"/>
      <c r="L36" s="603"/>
      <c r="M36" s="602"/>
      <c r="N36" s="603"/>
      <c r="O36" s="603"/>
      <c r="P36" s="603"/>
      <c r="Q36" s="603"/>
      <c r="R36" s="602"/>
      <c r="S36" s="603"/>
      <c r="T36" s="603"/>
      <c r="U36" s="603"/>
      <c r="V36" s="603"/>
      <c r="W36" s="603"/>
      <c r="X36" s="603"/>
      <c r="Y36" s="603"/>
      <c r="Z36" s="602">
        <f t="shared" si="1"/>
        <v>0</v>
      </c>
      <c r="AA36" s="604"/>
      <c r="AB36" s="605"/>
      <c r="AE36" s="62" t="s">
        <v>358</v>
      </c>
      <c r="AF36" s="104"/>
      <c r="AG36" s="105"/>
      <c r="AH36" s="105"/>
      <c r="AI36" s="105"/>
      <c r="AJ36" s="105"/>
      <c r="AK36" s="105"/>
      <c r="AL36" s="105"/>
      <c r="AM36" s="105"/>
      <c r="AN36" s="105"/>
      <c r="AO36" s="173"/>
      <c r="AP36" s="179"/>
      <c r="AQ36" s="105"/>
      <c r="AR36" s="105"/>
      <c r="AS36" s="105"/>
      <c r="AT36" s="106"/>
      <c r="AU36" s="107"/>
      <c r="AV36" s="105"/>
      <c r="AW36" s="105"/>
      <c r="AX36" s="105"/>
      <c r="AY36" s="105"/>
      <c r="AZ36" s="105"/>
      <c r="BA36" s="105"/>
      <c r="BB36" s="173"/>
      <c r="BC36" s="520">
        <f t="shared" si="2"/>
        <v>0</v>
      </c>
      <c r="BD36" s="435"/>
      <c r="BE36" s="108"/>
      <c r="BH36" s="62" t="s">
        <v>333</v>
      </c>
      <c r="BI36" s="104"/>
      <c r="BJ36" s="105"/>
      <c r="BK36" s="105"/>
      <c r="BL36" s="105"/>
      <c r="BM36" s="105"/>
      <c r="BN36" s="105"/>
      <c r="BO36" s="105"/>
      <c r="BP36" s="105"/>
      <c r="BQ36" s="105"/>
      <c r="BR36" s="173"/>
      <c r="BS36" s="179"/>
      <c r="BT36" s="105"/>
      <c r="BU36" s="105"/>
      <c r="BV36" s="105"/>
      <c r="BW36" s="106"/>
      <c r="BX36" s="107"/>
      <c r="BY36" s="105"/>
      <c r="BZ36" s="105"/>
      <c r="CA36" s="105"/>
      <c r="CB36" s="105"/>
      <c r="CC36" s="105"/>
      <c r="CD36" s="105"/>
      <c r="CE36" s="173"/>
      <c r="CF36" s="520">
        <f t="shared" si="3"/>
        <v>0</v>
      </c>
      <c r="CG36" s="435"/>
      <c r="CH36" s="108"/>
    </row>
    <row r="37" spans="1:86" x14ac:dyDescent="0.25">
      <c r="A37" s="404" t="s">
        <v>657</v>
      </c>
      <c r="B37" s="627" t="str">
        <f>IF(Lang=Instructions!$B$40,'8.2'!AE37,'8.2'!BH37)</f>
        <v>Portefeuille 29</v>
      </c>
      <c r="C37" s="602"/>
      <c r="D37" s="603"/>
      <c r="E37" s="603"/>
      <c r="F37" s="603"/>
      <c r="G37" s="603"/>
      <c r="H37" s="603"/>
      <c r="I37" s="603"/>
      <c r="J37" s="603"/>
      <c r="K37" s="603"/>
      <c r="L37" s="603"/>
      <c r="M37" s="602"/>
      <c r="N37" s="603"/>
      <c r="O37" s="603"/>
      <c r="P37" s="603"/>
      <c r="Q37" s="603"/>
      <c r="R37" s="602"/>
      <c r="S37" s="603"/>
      <c r="T37" s="603"/>
      <c r="U37" s="603"/>
      <c r="V37" s="603"/>
      <c r="W37" s="603"/>
      <c r="X37" s="603"/>
      <c r="Y37" s="603"/>
      <c r="Z37" s="602">
        <f t="shared" si="1"/>
        <v>0</v>
      </c>
      <c r="AA37" s="604"/>
      <c r="AB37" s="605"/>
      <c r="AE37" s="62" t="s">
        <v>359</v>
      </c>
      <c r="AF37" s="104"/>
      <c r="AG37" s="105"/>
      <c r="AH37" s="105"/>
      <c r="AI37" s="105"/>
      <c r="AJ37" s="105"/>
      <c r="AK37" s="105"/>
      <c r="AL37" s="105"/>
      <c r="AM37" s="105"/>
      <c r="AN37" s="105"/>
      <c r="AO37" s="173"/>
      <c r="AP37" s="179"/>
      <c r="AQ37" s="105"/>
      <c r="AR37" s="105"/>
      <c r="AS37" s="105"/>
      <c r="AT37" s="106"/>
      <c r="AU37" s="107"/>
      <c r="AV37" s="105"/>
      <c r="AW37" s="105"/>
      <c r="AX37" s="105"/>
      <c r="AY37" s="105"/>
      <c r="AZ37" s="105"/>
      <c r="BA37" s="105"/>
      <c r="BB37" s="173"/>
      <c r="BC37" s="520">
        <f t="shared" si="2"/>
        <v>0</v>
      </c>
      <c r="BD37" s="435"/>
      <c r="BE37" s="108"/>
      <c r="BH37" s="62" t="s">
        <v>334</v>
      </c>
      <c r="BI37" s="104"/>
      <c r="BJ37" s="105"/>
      <c r="BK37" s="105"/>
      <c r="BL37" s="105"/>
      <c r="BM37" s="105"/>
      <c r="BN37" s="105"/>
      <c r="BO37" s="105"/>
      <c r="BP37" s="105"/>
      <c r="BQ37" s="105"/>
      <c r="BR37" s="173"/>
      <c r="BS37" s="179"/>
      <c r="BT37" s="105"/>
      <c r="BU37" s="105"/>
      <c r="BV37" s="105"/>
      <c r="BW37" s="106"/>
      <c r="BX37" s="107"/>
      <c r="BY37" s="105"/>
      <c r="BZ37" s="105"/>
      <c r="CA37" s="105"/>
      <c r="CB37" s="105"/>
      <c r="CC37" s="105"/>
      <c r="CD37" s="105"/>
      <c r="CE37" s="173"/>
      <c r="CF37" s="520">
        <f t="shared" si="3"/>
        <v>0</v>
      </c>
      <c r="CG37" s="435"/>
      <c r="CH37" s="108"/>
    </row>
    <row r="38" spans="1:86" ht="14.4" thickBot="1" x14ac:dyDescent="0.3">
      <c r="A38" s="404" t="s">
        <v>658</v>
      </c>
      <c r="B38" s="627" t="str">
        <f>IF(Lang=Instructions!$B$40,'8.2'!AE38,'8.2'!BH38)</f>
        <v>Portefeuille 30</v>
      </c>
      <c r="C38" s="602"/>
      <c r="D38" s="603"/>
      <c r="E38" s="603"/>
      <c r="F38" s="603"/>
      <c r="G38" s="603"/>
      <c r="H38" s="603"/>
      <c r="I38" s="603"/>
      <c r="J38" s="603"/>
      <c r="K38" s="603"/>
      <c r="L38" s="603"/>
      <c r="M38" s="602"/>
      <c r="N38" s="603"/>
      <c r="O38" s="603"/>
      <c r="P38" s="603"/>
      <c r="Q38" s="603"/>
      <c r="R38" s="602"/>
      <c r="S38" s="603"/>
      <c r="T38" s="603"/>
      <c r="U38" s="603"/>
      <c r="V38" s="603"/>
      <c r="W38" s="603"/>
      <c r="X38" s="603"/>
      <c r="Y38" s="603"/>
      <c r="Z38" s="602">
        <f t="shared" si="1"/>
        <v>0</v>
      </c>
      <c r="AA38" s="604"/>
      <c r="AB38" s="605"/>
      <c r="AE38" s="62" t="s">
        <v>360</v>
      </c>
      <c r="AF38" s="104"/>
      <c r="AG38" s="105"/>
      <c r="AH38" s="105"/>
      <c r="AI38" s="105"/>
      <c r="AJ38" s="105"/>
      <c r="AK38" s="105"/>
      <c r="AL38" s="105"/>
      <c r="AM38" s="105"/>
      <c r="AN38" s="105"/>
      <c r="AO38" s="173"/>
      <c r="AP38" s="179"/>
      <c r="AQ38" s="105"/>
      <c r="AR38" s="105"/>
      <c r="AS38" s="105"/>
      <c r="AT38" s="106"/>
      <c r="AU38" s="107"/>
      <c r="AV38" s="105"/>
      <c r="AW38" s="105"/>
      <c r="AX38" s="105"/>
      <c r="AY38" s="105"/>
      <c r="AZ38" s="105"/>
      <c r="BA38" s="105"/>
      <c r="BB38" s="173"/>
      <c r="BC38" s="520">
        <f t="shared" si="2"/>
        <v>0</v>
      </c>
      <c r="BD38" s="435"/>
      <c r="BE38" s="108"/>
      <c r="BH38" s="62" t="s">
        <v>335</v>
      </c>
      <c r="BI38" s="104"/>
      <c r="BJ38" s="105"/>
      <c r="BK38" s="105"/>
      <c r="BL38" s="105"/>
      <c r="BM38" s="105"/>
      <c r="BN38" s="105"/>
      <c r="BO38" s="105"/>
      <c r="BP38" s="105"/>
      <c r="BQ38" s="105"/>
      <c r="BR38" s="173"/>
      <c r="BS38" s="179"/>
      <c r="BT38" s="105"/>
      <c r="BU38" s="105"/>
      <c r="BV38" s="105"/>
      <c r="BW38" s="106"/>
      <c r="BX38" s="107"/>
      <c r="BY38" s="105"/>
      <c r="BZ38" s="105"/>
      <c r="CA38" s="105"/>
      <c r="CB38" s="105"/>
      <c r="CC38" s="105"/>
      <c r="CD38" s="105"/>
      <c r="CE38" s="173"/>
      <c r="CF38" s="520">
        <f t="shared" si="3"/>
        <v>0</v>
      </c>
      <c r="CG38" s="435"/>
      <c r="CH38" s="108"/>
    </row>
    <row r="39" spans="1:86" ht="14.4" thickBot="1" x14ac:dyDescent="0.3">
      <c r="A39" s="404" t="s">
        <v>729</v>
      </c>
      <c r="B39" s="628" t="str">
        <f>IF(Lang=Instructions!$B$40,'8.2'!AE39,'8.2'!BH39)</f>
        <v>TOTAL</v>
      </c>
      <c r="C39" s="606">
        <f>SUM(C9:C38)</f>
        <v>0</v>
      </c>
      <c r="D39" s="607">
        <f t="shared" ref="D39:AB39" si="4">SUM(D9:D38)</f>
        <v>0</v>
      </c>
      <c r="E39" s="607">
        <f t="shared" si="4"/>
        <v>0</v>
      </c>
      <c r="F39" s="607">
        <f>SUM(F9:F38)</f>
        <v>0</v>
      </c>
      <c r="G39" s="607">
        <f t="shared" si="4"/>
        <v>0</v>
      </c>
      <c r="H39" s="607">
        <f t="shared" si="4"/>
        <v>0</v>
      </c>
      <c r="I39" s="607">
        <f t="shared" si="4"/>
        <v>0</v>
      </c>
      <c r="J39" s="607">
        <f t="shared" si="4"/>
        <v>0</v>
      </c>
      <c r="K39" s="607">
        <f t="shared" si="4"/>
        <v>0</v>
      </c>
      <c r="L39" s="607">
        <f t="shared" si="4"/>
        <v>0</v>
      </c>
      <c r="M39" s="606">
        <f t="shared" si="4"/>
        <v>0</v>
      </c>
      <c r="N39" s="607">
        <f t="shared" si="4"/>
        <v>0</v>
      </c>
      <c r="O39" s="607">
        <f t="shared" si="4"/>
        <v>0</v>
      </c>
      <c r="P39" s="607">
        <f t="shared" si="4"/>
        <v>0</v>
      </c>
      <c r="Q39" s="607">
        <f t="shared" si="4"/>
        <v>0</v>
      </c>
      <c r="R39" s="606">
        <f t="shared" si="4"/>
        <v>0</v>
      </c>
      <c r="S39" s="607">
        <f t="shared" si="4"/>
        <v>0</v>
      </c>
      <c r="T39" s="607">
        <f t="shared" si="4"/>
        <v>0</v>
      </c>
      <c r="U39" s="607">
        <f t="shared" si="4"/>
        <v>0</v>
      </c>
      <c r="V39" s="607">
        <f t="shared" si="4"/>
        <v>0</v>
      </c>
      <c r="W39" s="607">
        <f t="shared" si="4"/>
        <v>0</v>
      </c>
      <c r="X39" s="607">
        <f t="shared" si="4"/>
        <v>0</v>
      </c>
      <c r="Y39" s="607">
        <f t="shared" si="4"/>
        <v>0</v>
      </c>
      <c r="Z39" s="606">
        <f t="shared" si="4"/>
        <v>0</v>
      </c>
      <c r="AA39" s="607">
        <f t="shared" si="4"/>
        <v>0</v>
      </c>
      <c r="AB39" s="608">
        <f t="shared" si="4"/>
        <v>0</v>
      </c>
      <c r="AE39" s="130" t="s">
        <v>780</v>
      </c>
      <c r="AF39" s="109"/>
      <c r="AG39" s="110"/>
      <c r="AH39" s="110"/>
      <c r="AI39" s="110"/>
      <c r="AJ39" s="110"/>
      <c r="AK39" s="110"/>
      <c r="AL39" s="110"/>
      <c r="AM39" s="110"/>
      <c r="AN39" s="110"/>
      <c r="AO39" s="111"/>
      <c r="AP39" s="110"/>
      <c r="AQ39" s="110"/>
      <c r="AR39" s="110"/>
      <c r="AS39" s="110"/>
      <c r="AT39" s="111"/>
      <c r="AU39" s="110"/>
      <c r="AV39" s="110"/>
      <c r="AW39" s="110"/>
      <c r="AX39" s="110"/>
      <c r="AY39" s="110"/>
      <c r="AZ39" s="110"/>
      <c r="BA39" s="110"/>
      <c r="BB39" s="174"/>
      <c r="BC39" s="521">
        <f t="shared" si="2"/>
        <v>0</v>
      </c>
      <c r="BD39" s="436"/>
      <c r="BE39" s="112"/>
      <c r="BH39" s="130" t="s">
        <v>780</v>
      </c>
      <c r="BI39" s="109"/>
      <c r="BJ39" s="110"/>
      <c r="BK39" s="110"/>
      <c r="BL39" s="110"/>
      <c r="BM39" s="110"/>
      <c r="BN39" s="110"/>
      <c r="BO39" s="110"/>
      <c r="BP39" s="110"/>
      <c r="BQ39" s="110"/>
      <c r="BR39" s="111"/>
      <c r="BS39" s="110"/>
      <c r="BT39" s="110"/>
      <c r="BU39" s="110"/>
      <c r="BV39" s="110"/>
      <c r="BW39" s="111"/>
      <c r="BX39" s="110"/>
      <c r="BY39" s="110"/>
      <c r="BZ39" s="110"/>
      <c r="CA39" s="110"/>
      <c r="CB39" s="110"/>
      <c r="CC39" s="110"/>
      <c r="CD39" s="110"/>
      <c r="CE39" s="174"/>
      <c r="CF39" s="521">
        <f t="shared" si="3"/>
        <v>0</v>
      </c>
      <c r="CG39" s="436"/>
      <c r="CH39" s="112"/>
    </row>
    <row r="41" spans="1:86" x14ac:dyDescent="0.25">
      <c r="B41" s="405" t="str">
        <f>IF(Lang=Instructions!$B$40,'8.2'!AE41,BH41)</f>
        <v>* Pour les informations qui ne sont pas suivies par portefeuille, vous pouvez compléter seulement la ligne TOTAL.</v>
      </c>
      <c r="C41" s="7"/>
      <c r="O41" s="5"/>
      <c r="AE41" s="405" t="s">
        <v>389</v>
      </c>
      <c r="AF41" s="7"/>
      <c r="AR41" s="5"/>
      <c r="BH41" s="405" t="s">
        <v>390</v>
      </c>
      <c r="BI41" s="7"/>
      <c r="BU41" s="5"/>
    </row>
  </sheetData>
  <mergeCells count="24">
    <mergeCell ref="B4:B6"/>
    <mergeCell ref="Z4:Z6"/>
    <mergeCell ref="AA4:AA6"/>
    <mergeCell ref="AB4:AB6"/>
    <mergeCell ref="C4:Q4"/>
    <mergeCell ref="C5:L5"/>
    <mergeCell ref="M5:Q5"/>
    <mergeCell ref="R4:Y5"/>
    <mergeCell ref="AE4:AE6"/>
    <mergeCell ref="BC4:BC6"/>
    <mergeCell ref="BD4:BD6"/>
    <mergeCell ref="AF5:AO5"/>
    <mergeCell ref="AP5:AT5"/>
    <mergeCell ref="AF4:AT4"/>
    <mergeCell ref="AU4:BB5"/>
    <mergeCell ref="BE4:BE6"/>
    <mergeCell ref="BH4:BH6"/>
    <mergeCell ref="CF4:CF6"/>
    <mergeCell ref="CG4:CG6"/>
    <mergeCell ref="CH4:CH6"/>
    <mergeCell ref="BI4:BW4"/>
    <mergeCell ref="BI5:BR5"/>
    <mergeCell ref="BS5:BW5"/>
    <mergeCell ref="BX4:CE5"/>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724AE-7AFE-4B32-9C73-DB691CDC54C6}">
  <sheetPr codeName="Feuil21"/>
  <dimension ref="A1:AC16"/>
  <sheetViews>
    <sheetView workbookViewId="0"/>
  </sheetViews>
  <sheetFormatPr baseColWidth="10" defaultColWidth="11.5546875" defaultRowHeight="13.8" x14ac:dyDescent="0.25"/>
  <cols>
    <col min="1" max="1" width="2.6640625" style="384" bestFit="1" customWidth="1"/>
    <col min="2" max="2" width="27.5546875" style="384" customWidth="1"/>
    <col min="3" max="3" width="40.88671875" style="384" customWidth="1"/>
    <col min="4" max="4" width="24" style="384" customWidth="1"/>
    <col min="5" max="21" width="11.5546875" style="384"/>
    <col min="22" max="22" width="24.6640625" style="384" hidden="1" customWidth="1"/>
    <col min="23" max="23" width="40" style="384" hidden="1" customWidth="1"/>
    <col min="24" max="24" width="18.88671875" style="384" hidden="1" customWidth="1"/>
    <col min="25" max="26" width="11.5546875" style="384" hidden="1" customWidth="1"/>
    <col min="27" max="27" width="29" style="384" hidden="1" customWidth="1"/>
    <col min="28" max="28" width="40.109375" style="384" hidden="1" customWidth="1"/>
    <col min="29" max="29" width="15.44140625" style="384" hidden="1" customWidth="1"/>
    <col min="30" max="16384" width="11.5546875" style="384"/>
  </cols>
  <sheetData>
    <row r="1" spans="1:29" x14ac:dyDescent="0.25">
      <c r="B1" s="385" t="str">
        <f>IF(Lang=Instructions!$B$40,V1,AA1)</f>
        <v>6.17 Passif au titre des contrats d'investissement et de service</v>
      </c>
      <c r="V1" s="385" t="s">
        <v>865</v>
      </c>
      <c r="AA1" s="385" t="s">
        <v>839</v>
      </c>
    </row>
    <row r="2" spans="1:29" x14ac:dyDescent="0.25">
      <c r="B2" s="384" t="str">
        <f>IF(Lang=Instructions!$B$40,V2,AA2)</f>
        <v>Tableau 9</v>
      </c>
      <c r="V2" s="384" t="s">
        <v>858</v>
      </c>
      <c r="AA2" s="384" t="s">
        <v>397</v>
      </c>
    </row>
    <row r="3" spans="1:29" x14ac:dyDescent="0.25">
      <c r="B3" s="384" t="str">
        <f>IF(Lang=Instructions!$B$40,V3,AA3)</f>
        <v>Passif des contrats d'investissement, de service ou autres</v>
      </c>
      <c r="V3" s="406" t="s">
        <v>840</v>
      </c>
      <c r="AA3" s="406" t="s">
        <v>832</v>
      </c>
    </row>
    <row r="4" spans="1:29" ht="14.4" thickBot="1" x14ac:dyDescent="0.3">
      <c r="B4" s="384" t="str">
        <f>IF(Lang=Instructions!$B$40,V4,AA4)</f>
        <v>(en milliers de dollars)</v>
      </c>
      <c r="V4" s="384" t="s">
        <v>115</v>
      </c>
      <c r="AA4" s="384" t="s">
        <v>741</v>
      </c>
    </row>
    <row r="5" spans="1:29" ht="14.4" thickBot="1" x14ac:dyDescent="0.3">
      <c r="B5" s="281" t="str">
        <f>IF(Lang=Instructions!$B$40,V5,AA5)</f>
        <v>Normes IFRS</v>
      </c>
      <c r="C5" s="449" t="str">
        <f>IF(Lang=Instructions!$B$40,W5,AB5)</f>
        <v>Descriptions des contrats</v>
      </c>
      <c r="D5" s="449" t="str">
        <f>IF(Lang=Instructions!$B$40,X5,AC5)</f>
        <v>Passifs</v>
      </c>
      <c r="V5" s="124" t="s">
        <v>403</v>
      </c>
      <c r="W5" s="125" t="s">
        <v>835</v>
      </c>
      <c r="X5" s="126" t="s">
        <v>836</v>
      </c>
      <c r="Y5" s="5"/>
      <c r="Z5" s="5"/>
      <c r="AA5" s="124" t="s">
        <v>398</v>
      </c>
      <c r="AB5" s="125" t="s">
        <v>837</v>
      </c>
      <c r="AC5" s="126" t="s">
        <v>399</v>
      </c>
    </row>
    <row r="6" spans="1:29" ht="11.4" customHeight="1" x14ac:dyDescent="0.25">
      <c r="B6" s="366" t="s">
        <v>283</v>
      </c>
      <c r="C6" s="366" t="s">
        <v>284</v>
      </c>
      <c r="D6" s="366" t="s">
        <v>425</v>
      </c>
      <c r="V6" s="163" t="s">
        <v>283</v>
      </c>
      <c r="W6" s="164" t="s">
        <v>284</v>
      </c>
      <c r="X6" s="162" t="s">
        <v>425</v>
      </c>
      <c r="Y6" s="5"/>
      <c r="Z6" s="5"/>
      <c r="AA6" s="163" t="s">
        <v>283</v>
      </c>
      <c r="AB6" s="164" t="s">
        <v>284</v>
      </c>
      <c r="AC6" s="162" t="s">
        <v>425</v>
      </c>
    </row>
    <row r="7" spans="1:29" x14ac:dyDescent="0.25">
      <c r="A7" s="388" t="s">
        <v>283</v>
      </c>
      <c r="B7" s="629" t="str">
        <f>IF(Lang=Instructions!$B$40,'9'!$V$13,'9'!$AA$13)</f>
        <v>IFRS 9, IFRS 15 ou Autre?</v>
      </c>
      <c r="C7" s="610"/>
      <c r="D7" s="632"/>
      <c r="V7" s="114"/>
      <c r="W7" s="115"/>
      <c r="X7" s="116"/>
      <c r="Y7" s="5"/>
      <c r="Z7" s="5"/>
      <c r="AA7" s="114"/>
      <c r="AB7" s="1"/>
      <c r="AC7" s="117"/>
    </row>
    <row r="8" spans="1:29" x14ac:dyDescent="0.25">
      <c r="A8" s="388" t="s">
        <v>284</v>
      </c>
      <c r="B8" s="630" t="str">
        <f>IF(Lang=Instructions!$B$40,'9'!$V$13,'9'!$AA$13)</f>
        <v>IFRS 9, IFRS 15 ou Autre?</v>
      </c>
      <c r="C8" s="611"/>
      <c r="D8" s="633"/>
      <c r="V8" s="114"/>
      <c r="W8" s="115"/>
      <c r="X8" s="116"/>
      <c r="Y8" s="5"/>
      <c r="Z8" s="5"/>
      <c r="AA8" s="114"/>
      <c r="AB8" s="1"/>
      <c r="AC8" s="117"/>
    </row>
    <row r="9" spans="1:29" x14ac:dyDescent="0.25">
      <c r="A9" s="388" t="s">
        <v>425</v>
      </c>
      <c r="B9" s="630" t="str">
        <f>IF(Lang=Instructions!$B$40,'9'!$V$13,'9'!$AA$13)</f>
        <v>IFRS 9, IFRS 15 ou Autre?</v>
      </c>
      <c r="C9" s="611"/>
      <c r="D9" s="633"/>
      <c r="V9" s="114"/>
      <c r="W9" s="115"/>
      <c r="X9" s="116"/>
      <c r="Y9" s="5"/>
      <c r="Z9" s="5"/>
      <c r="AA9" s="114"/>
      <c r="AB9" s="1"/>
      <c r="AC9" s="117"/>
    </row>
    <row r="10" spans="1:29" x14ac:dyDescent="0.25">
      <c r="A10" s="388" t="s">
        <v>632</v>
      </c>
      <c r="B10" s="630" t="str">
        <f>IF(Lang=Instructions!$B$40,'9'!$V$13,'9'!$AA$13)</f>
        <v>IFRS 9, IFRS 15 ou Autre?</v>
      </c>
      <c r="C10" s="611"/>
      <c r="D10" s="633"/>
      <c r="V10" s="114"/>
      <c r="W10" s="115"/>
      <c r="X10" s="116"/>
      <c r="Y10" s="5"/>
      <c r="Z10" s="5"/>
      <c r="AA10" s="114"/>
      <c r="AB10" s="1"/>
      <c r="AC10" s="117"/>
    </row>
    <row r="11" spans="1:29" x14ac:dyDescent="0.25">
      <c r="A11" s="388" t="s">
        <v>633</v>
      </c>
      <c r="B11" s="630" t="str">
        <f>IF(Lang=Instructions!$B$40,'9'!$V$13,'9'!$AA$13)</f>
        <v>IFRS 9, IFRS 15 ou Autre?</v>
      </c>
      <c r="C11" s="611"/>
      <c r="D11" s="633"/>
      <c r="V11" s="114"/>
      <c r="W11" s="115"/>
      <c r="X11" s="116"/>
      <c r="Y11" s="5"/>
      <c r="Z11" s="5"/>
      <c r="AA11" s="114"/>
      <c r="AB11" s="1"/>
      <c r="AC11" s="117"/>
    </row>
    <row r="12" spans="1:29" ht="14.4" thickBot="1" x14ac:dyDescent="0.3">
      <c r="A12" s="388" t="s">
        <v>634</v>
      </c>
      <c r="B12" s="631" t="str">
        <f>IF(Lang=Instructions!$B$40,'9'!$V$13,'9'!$AA$13)</f>
        <v>IFRS 9, IFRS 15 ou Autre?</v>
      </c>
      <c r="C12" s="612"/>
      <c r="D12" s="634"/>
      <c r="V12" s="118"/>
      <c r="W12" s="119"/>
      <c r="X12" s="120"/>
      <c r="Y12" s="5"/>
      <c r="Z12" s="5"/>
      <c r="AA12" s="118"/>
      <c r="AB12" s="121"/>
      <c r="AC12" s="122"/>
    </row>
    <row r="13" spans="1:29" x14ac:dyDescent="0.25">
      <c r="V13" s="384" t="s">
        <v>833</v>
      </c>
      <c r="AA13" s="384" t="s">
        <v>834</v>
      </c>
    </row>
    <row r="14" spans="1:29" x14ac:dyDescent="0.25">
      <c r="V14" s="384" t="s">
        <v>400</v>
      </c>
      <c r="AA14" s="384" t="s">
        <v>400</v>
      </c>
    </row>
    <row r="15" spans="1:29" x14ac:dyDescent="0.25">
      <c r="V15" s="384" t="s">
        <v>443</v>
      </c>
      <c r="AA15" s="384" t="s">
        <v>401</v>
      </c>
    </row>
    <row r="16" spans="1:29" x14ac:dyDescent="0.25">
      <c r="V16" s="384" t="s">
        <v>444</v>
      </c>
      <c r="AA16" s="384" t="s">
        <v>402</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IF(Lang=Instructions!$B$40,$V$14:$V$16,$AA$14:$AA$16)</xm:f>
          </x14:formula1>
          <xm:sqref>B7:B12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8D0D4-8C48-49E6-9054-228DDEA41ECE}">
  <sheetPr codeName="Feuil10"/>
  <dimension ref="A1:AU49"/>
  <sheetViews>
    <sheetView zoomScale="80" zoomScaleNormal="80" workbookViewId="0">
      <selection activeCell="G31" sqref="G31"/>
    </sheetView>
  </sheetViews>
  <sheetFormatPr baseColWidth="10" defaultColWidth="11.44140625" defaultRowHeight="13.8" outlineLevelCol="1" x14ac:dyDescent="0.25"/>
  <cols>
    <col min="1" max="1" width="38.5546875" style="28" customWidth="1"/>
    <col min="2" max="3" width="21.6640625" style="28" customWidth="1"/>
    <col min="4" max="4" width="23.88671875" style="28" customWidth="1"/>
    <col min="5" max="5" width="26.6640625" style="28" customWidth="1"/>
    <col min="6" max="10" width="25.88671875" style="28" customWidth="1"/>
    <col min="11" max="12" width="28" style="28" customWidth="1"/>
    <col min="13" max="13" width="25.33203125" style="28" customWidth="1"/>
    <col min="14" max="20" width="11.44140625" style="28"/>
    <col min="21" max="21" width="35.5546875" style="28" hidden="1" customWidth="1" outlineLevel="1"/>
    <col min="22" max="22" width="19.5546875" style="28" hidden="1" customWidth="1" outlineLevel="1"/>
    <col min="23" max="23" width="15" style="28" hidden="1" customWidth="1" outlineLevel="1"/>
    <col min="24" max="25" width="23.44140625" style="28" hidden="1" customWidth="1" outlineLevel="1"/>
    <col min="26" max="26" width="22.33203125" style="28" hidden="1" customWidth="1" outlineLevel="1"/>
    <col min="27" max="27" width="22" style="28" hidden="1" customWidth="1" outlineLevel="1"/>
    <col min="28" max="29" width="17.6640625" style="28" hidden="1" customWidth="1" outlineLevel="1"/>
    <col min="30" max="30" width="19.109375" style="28" hidden="1" customWidth="1" outlineLevel="1"/>
    <col min="31" max="31" width="28.109375" style="28" hidden="1" customWidth="1" outlineLevel="1"/>
    <col min="32" max="32" width="20.5546875" style="28" hidden="1" customWidth="1" outlineLevel="1"/>
    <col min="33" max="34" width="11.44140625" style="28" hidden="1" customWidth="1" outlineLevel="1"/>
    <col min="35" max="35" width="32.6640625" style="28" hidden="1" customWidth="1" outlineLevel="1"/>
    <col min="36" max="36" width="19.5546875" style="28" hidden="1" customWidth="1" outlineLevel="1"/>
    <col min="37" max="37" width="15" style="28" hidden="1" customWidth="1" outlineLevel="1"/>
    <col min="38" max="39" width="23.44140625" style="28" hidden="1" customWidth="1" outlineLevel="1"/>
    <col min="40" max="40" width="22.33203125" style="28" hidden="1" customWidth="1" outlineLevel="1"/>
    <col min="41" max="41" width="22" style="28" hidden="1" customWidth="1" outlineLevel="1"/>
    <col min="42" max="43" width="17.6640625" style="28" hidden="1" customWidth="1" outlineLevel="1"/>
    <col min="44" max="44" width="19.109375" style="28" hidden="1" customWidth="1" outlineLevel="1"/>
    <col min="45" max="45" width="28.6640625" style="28" hidden="1" customWidth="1" outlineLevel="1"/>
    <col min="46" max="46" width="22.6640625" style="28" hidden="1" customWidth="1" outlineLevel="1"/>
    <col min="47" max="47" width="11.44140625" style="28" collapsed="1"/>
    <col min="48" max="16384" width="11.44140625" style="28"/>
  </cols>
  <sheetData>
    <row r="1" spans="1:46" x14ac:dyDescent="0.25">
      <c r="A1" s="407" t="str">
        <f>IF(Lang=Instructions!$B$40,'10'!U1,'10'!AI1)</f>
        <v>6.5.3.1 Contrats de réassurance détenus</v>
      </c>
      <c r="U1" s="407" t="s">
        <v>429</v>
      </c>
      <c r="AI1" s="407" t="s">
        <v>737</v>
      </c>
    </row>
    <row r="2" spans="1:46" x14ac:dyDescent="0.25">
      <c r="A2" s="28" t="str">
        <f>IF(Lang=Instructions!$B$40,'10'!U2,'10'!AI2)</f>
        <v>Tableau 10</v>
      </c>
      <c r="U2" s="28" t="s">
        <v>154</v>
      </c>
      <c r="AI2" s="28" t="s">
        <v>43</v>
      </c>
    </row>
    <row r="3" spans="1:46" x14ac:dyDescent="0.25">
      <c r="G3" s="282" t="str">
        <f>IF(Lang=Instructions!$B$40,'10'!AA3,'10'!AO3)</f>
        <v>Exemple d'un résumé du programme de réassurance</v>
      </c>
      <c r="AA3" s="282" t="s">
        <v>760</v>
      </c>
      <c r="AI3" s="408"/>
      <c r="AO3" s="439" t="s">
        <v>761</v>
      </c>
    </row>
    <row r="4" spans="1:46" x14ac:dyDescent="0.25">
      <c r="G4" s="283" t="str">
        <f>IF(Lang=Instructions!$B$40,'10'!AA4,'10'!AO4)</f>
        <v>(L'actuaire doit utiliser le même format que ce tableau. Les montants, les nombres et les pourcentages sont présentés à titre d'exemple seulement, afin de permettre une meilleure compréhension du niveau de détails requis.)</v>
      </c>
      <c r="AA4" s="283" t="s">
        <v>240</v>
      </c>
      <c r="AI4" s="408"/>
      <c r="AO4" s="409" t="s">
        <v>738</v>
      </c>
    </row>
    <row r="5" spans="1:46" x14ac:dyDescent="0.25">
      <c r="AI5" s="408"/>
      <c r="AO5" s="409"/>
    </row>
    <row r="6" spans="1:46" ht="15" customHeight="1" x14ac:dyDescent="0.25">
      <c r="A6" s="832" t="str">
        <f>IF(Lang=Instructions!$B$40,'10'!U6,'10'!AI6)</f>
        <v>Type de traité</v>
      </c>
      <c r="B6" s="834" t="str">
        <f>IF(Lang=Instructions!$B$40,'10'!V6,'10'!AJ6)</f>
        <v>Quote-Part</v>
      </c>
      <c r="C6" s="835"/>
      <c r="D6" s="764" t="str">
        <f>IF(Lang=Instructions!$B$40,'10'!X6,'10'!AL6)</f>
        <v>Excédent de plein</v>
      </c>
      <c r="E6" s="840" t="str">
        <f>IF(Lang=Instructions!$B$40,'10'!Y6,'10'!AM6)</f>
        <v>Excédent de sinistres</v>
      </c>
      <c r="F6" s="840"/>
      <c r="G6" s="840"/>
      <c r="H6" s="840"/>
      <c r="I6" s="840"/>
      <c r="J6" s="840"/>
      <c r="K6" s="764" t="str">
        <f>IF(Lang=Instructions!$B$40,'10'!AE6,'10'!AS6)</f>
        <v>Excédent de taux de sinistres (Stop-Loss)</v>
      </c>
      <c r="L6" s="764" t="str">
        <f>IF(Lang=Instructions!$B$40,'10'!AF6,'10'!AT6)</f>
        <v>Facultatif Obligatoire proportionnel</v>
      </c>
      <c r="M6" s="283"/>
      <c r="U6" s="825" t="s">
        <v>155</v>
      </c>
      <c r="V6" s="773" t="s">
        <v>156</v>
      </c>
      <c r="W6" s="826"/>
      <c r="X6" s="810" t="s">
        <v>157</v>
      </c>
      <c r="Y6" s="829" t="s">
        <v>158</v>
      </c>
      <c r="Z6" s="829"/>
      <c r="AA6" s="829"/>
      <c r="AB6" s="829"/>
      <c r="AC6" s="829"/>
      <c r="AD6" s="829"/>
      <c r="AE6" s="810" t="s">
        <v>207</v>
      </c>
      <c r="AF6" s="810" t="s">
        <v>208</v>
      </c>
      <c r="AI6" s="799" t="s">
        <v>739</v>
      </c>
      <c r="AJ6" s="771" t="s">
        <v>46</v>
      </c>
      <c r="AK6" s="801"/>
      <c r="AL6" s="762" t="s">
        <v>47</v>
      </c>
      <c r="AM6" s="768" t="s">
        <v>48</v>
      </c>
      <c r="AN6" s="768"/>
      <c r="AO6" s="768"/>
      <c r="AP6" s="768"/>
      <c r="AQ6" s="768"/>
      <c r="AR6" s="768"/>
      <c r="AS6" s="760" t="s">
        <v>51</v>
      </c>
      <c r="AT6" s="762" t="s">
        <v>209</v>
      </c>
    </row>
    <row r="7" spans="1:46" x14ac:dyDescent="0.25">
      <c r="A7" s="849"/>
      <c r="B7" s="850"/>
      <c r="C7" s="851"/>
      <c r="D7" s="765"/>
      <c r="E7" s="463" t="str">
        <f>IF(Lang=Instructions!$B$40,'10'!Y7,'10'!AM7)</f>
        <v>Par risque</v>
      </c>
      <c r="F7" s="852" t="str">
        <f>IF(Lang=Instructions!$B$40,'10'!Z7,'10'!AN7)</f>
        <v>Par événement</v>
      </c>
      <c r="G7" s="853"/>
      <c r="H7" s="853"/>
      <c r="I7" s="853"/>
      <c r="J7" s="853"/>
      <c r="K7" s="765"/>
      <c r="L7" s="765"/>
      <c r="M7" s="283"/>
      <c r="U7" s="800"/>
      <c r="V7" s="827"/>
      <c r="W7" s="828"/>
      <c r="X7" s="811"/>
      <c r="Y7" s="284" t="s">
        <v>159</v>
      </c>
      <c r="Z7" s="830" t="s">
        <v>160</v>
      </c>
      <c r="AA7" s="831"/>
      <c r="AB7" s="831"/>
      <c r="AC7" s="831"/>
      <c r="AD7" s="831"/>
      <c r="AE7" s="811"/>
      <c r="AF7" s="811"/>
      <c r="AI7" s="800"/>
      <c r="AJ7" s="802"/>
      <c r="AK7" s="803"/>
      <c r="AL7" s="763"/>
      <c r="AM7" s="285" t="s">
        <v>49</v>
      </c>
      <c r="AN7" s="769" t="s">
        <v>50</v>
      </c>
      <c r="AO7" s="770"/>
      <c r="AP7" s="770"/>
      <c r="AQ7" s="770"/>
      <c r="AR7" s="770"/>
      <c r="AS7" s="761"/>
      <c r="AT7" s="763"/>
    </row>
    <row r="8" spans="1:46" x14ac:dyDescent="0.25">
      <c r="A8" s="464" t="str">
        <f>IF(Lang=Instructions!$B$40,'10'!U8,'10'!AI8)</f>
        <v>Ligne d'affaires</v>
      </c>
      <c r="B8" s="764" t="str">
        <f>IF(Lang=Instructions!$B$40,'10'!V8,'10'!AJ8)</f>
        <v>Automobile et Biens</v>
      </c>
      <c r="C8" s="465" t="str">
        <f>IF(Lang=Instructions!$B$40,'10'!W8,'10'!AK8)</f>
        <v>Responsabilité</v>
      </c>
      <c r="D8" s="466" t="str">
        <f>IF(Lang=Instructions!$B$40,'10'!X8,'10'!AL8)</f>
        <v>Biens</v>
      </c>
      <c r="E8" s="466" t="str">
        <f>IF(Lang=Instructions!$B$40,'10'!Y8,'10'!AM8)</f>
        <v>Biens</v>
      </c>
      <c r="F8" s="834" t="str">
        <f>IF(Lang=Instructions!$B$40,'10'!Z8,'10'!AN8)</f>
        <v>Toutes classes</v>
      </c>
      <c r="G8" s="840"/>
      <c r="H8" s="840"/>
      <c r="I8" s="840"/>
      <c r="J8" s="840"/>
      <c r="K8" s="466" t="str">
        <f>IF(Lang=Instructions!$B$40,'10'!AE8,'10'!AS8)</f>
        <v>Toutes classes</v>
      </c>
      <c r="L8" s="466" t="str">
        <f>IF(Lang=Instructions!$B$40,'10'!AF8,'10'!AT8)</f>
        <v>Biens</v>
      </c>
      <c r="M8" s="287"/>
      <c r="U8" s="288" t="s">
        <v>161</v>
      </c>
      <c r="V8" s="766" t="s">
        <v>162</v>
      </c>
      <c r="W8" s="289" t="s">
        <v>163</v>
      </c>
      <c r="X8" s="290" t="s">
        <v>164</v>
      </c>
      <c r="Y8" s="290" t="s">
        <v>164</v>
      </c>
      <c r="Z8" s="773" t="s">
        <v>165</v>
      </c>
      <c r="AA8" s="774"/>
      <c r="AB8" s="774"/>
      <c r="AC8" s="774"/>
      <c r="AD8" s="774"/>
      <c r="AE8" s="290" t="s">
        <v>165</v>
      </c>
      <c r="AF8" s="290" t="s">
        <v>164</v>
      </c>
      <c r="AI8" s="291" t="s">
        <v>204</v>
      </c>
      <c r="AJ8" s="762" t="s">
        <v>52</v>
      </c>
      <c r="AK8" s="292" t="s">
        <v>53</v>
      </c>
      <c r="AL8" s="459" t="s">
        <v>54</v>
      </c>
      <c r="AM8" s="459" t="s">
        <v>54</v>
      </c>
      <c r="AN8" s="771" t="s">
        <v>55</v>
      </c>
      <c r="AO8" s="772"/>
      <c r="AP8" s="772"/>
      <c r="AQ8" s="772"/>
      <c r="AR8" s="772"/>
      <c r="AS8" s="459" t="s">
        <v>55</v>
      </c>
      <c r="AT8" s="459" t="s">
        <v>54</v>
      </c>
    </row>
    <row r="9" spans="1:46" x14ac:dyDescent="0.25">
      <c r="A9" s="467"/>
      <c r="B9" s="839"/>
      <c r="C9" s="468"/>
      <c r="D9" s="469"/>
      <c r="E9" s="470"/>
      <c r="F9" s="471"/>
      <c r="G9" s="472"/>
      <c r="H9" s="472"/>
      <c r="I9" s="472"/>
      <c r="J9" s="472"/>
      <c r="K9" s="469"/>
      <c r="L9" s="470"/>
      <c r="M9" s="293"/>
      <c r="U9" s="294"/>
      <c r="V9" s="767"/>
      <c r="W9" s="295"/>
      <c r="X9" s="296"/>
      <c r="Y9" s="296"/>
      <c r="Z9" s="297"/>
      <c r="AA9" s="298"/>
      <c r="AB9" s="298"/>
      <c r="AC9" s="298"/>
      <c r="AD9" s="298"/>
      <c r="AE9" s="296"/>
      <c r="AF9" s="296"/>
      <c r="AI9" s="294"/>
      <c r="AJ9" s="763"/>
      <c r="AK9" s="299"/>
      <c r="AL9" s="294"/>
      <c r="AM9" s="294"/>
      <c r="AN9" s="300"/>
      <c r="AO9" s="301"/>
      <c r="AP9" s="301"/>
      <c r="AQ9" s="301"/>
      <c r="AR9" s="301"/>
      <c r="AS9" s="294"/>
      <c r="AT9" s="294"/>
    </row>
    <row r="10" spans="1:46" ht="15.75" customHeight="1" x14ac:dyDescent="0.25">
      <c r="A10" s="844" t="str">
        <f>IF(Lang=Instructions!$B$40,'10'!U10,'10'!AI10)</f>
        <v>Capacité et/ou Limite Maximale d'assurance</v>
      </c>
      <c r="B10" s="522" t="str">
        <f>IF(Lang=Instructions!$B$40,'10'!V10,'10'!AJ10)</f>
        <v>350 000 $</v>
      </c>
      <c r="C10" s="523" t="str">
        <f>IF(Lang=Instructions!$B$40,'10'!W10,'10'!AK10)</f>
        <v>1 000 000 $</v>
      </c>
      <c r="D10" s="846" t="str">
        <f>IF(Lang=Instructions!$B$40,'10'!X10,'10'!AL10)</f>
        <v>2 pleins avec une limite de 650 000$</v>
      </c>
      <c r="E10" s="523" t="str">
        <f>IF(Lang=Instructions!$B$40,'10'!Y10,'10'!AM10)</f>
        <v>350 000 $</v>
      </c>
      <c r="F10" s="840" t="str">
        <f>IF(Lang=Instructions!$B$40,'10'!Z10,'10'!AN10)</f>
        <v>350 000 $ Auto et Biens</v>
      </c>
      <c r="G10" s="840"/>
      <c r="H10" s="840"/>
      <c r="I10" s="840"/>
      <c r="J10" s="835"/>
      <c r="K10" s="473" t="str">
        <f>IF(Lang=Instructions!$B$40,'10'!AE10,'10'!AS10)</f>
        <v>200 000 $ Auto et Biens</v>
      </c>
      <c r="L10" s="523" t="str">
        <f>IF(Lang=Instructions!$B$40,'10'!AF10,'10'!AT10)</f>
        <v>400 000 $</v>
      </c>
      <c r="M10" s="437"/>
      <c r="U10" s="813" t="s">
        <v>166</v>
      </c>
      <c r="V10" s="302" t="s">
        <v>241</v>
      </c>
      <c r="W10" s="303" t="s">
        <v>242</v>
      </c>
      <c r="X10" s="822" t="s">
        <v>167</v>
      </c>
      <c r="Y10" s="302" t="s">
        <v>241</v>
      </c>
      <c r="Z10" s="814" t="s">
        <v>168</v>
      </c>
      <c r="AA10" s="791"/>
      <c r="AB10" s="791"/>
      <c r="AC10" s="791"/>
      <c r="AD10" s="791"/>
      <c r="AE10" s="304" t="s">
        <v>244</v>
      </c>
      <c r="AF10" s="302" t="s">
        <v>243</v>
      </c>
      <c r="AI10" s="777" t="s">
        <v>205</v>
      </c>
      <c r="AJ10" s="305" t="s">
        <v>253</v>
      </c>
      <c r="AK10" s="306" t="s">
        <v>254</v>
      </c>
      <c r="AL10" s="784" t="s">
        <v>255</v>
      </c>
      <c r="AM10" s="305" t="s">
        <v>253</v>
      </c>
      <c r="AN10" s="785" t="s">
        <v>262</v>
      </c>
      <c r="AO10" s="786"/>
      <c r="AP10" s="786"/>
      <c r="AQ10" s="786"/>
      <c r="AR10" s="786"/>
      <c r="AS10" s="307" t="s">
        <v>265</v>
      </c>
      <c r="AT10" s="308" t="s">
        <v>267</v>
      </c>
    </row>
    <row r="11" spans="1:46" x14ac:dyDescent="0.25">
      <c r="A11" s="845"/>
      <c r="B11" s="470"/>
      <c r="C11" s="468"/>
      <c r="D11" s="847"/>
      <c r="E11" s="471"/>
      <c r="F11" s="836" t="str">
        <f>IF(Lang=Instructions!$B$40,'10'!Z11,'10'!AN11)</f>
        <v>1 000 000 $ Responsabilité</v>
      </c>
      <c r="G11" s="841"/>
      <c r="H11" s="841"/>
      <c r="I11" s="841"/>
      <c r="J11" s="837"/>
      <c r="K11" s="468" t="str">
        <f>IF(Lang=Instructions!$B$40,'10'!AE11,'10'!AS11)</f>
        <v>1 000 000 $ Responsabilité</v>
      </c>
      <c r="L11" s="470"/>
      <c r="M11" s="293"/>
      <c r="U11" s="820"/>
      <c r="V11" s="309"/>
      <c r="W11" s="310"/>
      <c r="X11" s="812"/>
      <c r="Y11" s="309"/>
      <c r="Z11" s="823" t="s">
        <v>169</v>
      </c>
      <c r="AA11" s="824"/>
      <c r="AB11" s="824"/>
      <c r="AC11" s="824"/>
      <c r="AD11" s="824"/>
      <c r="AE11" s="309" t="s">
        <v>169</v>
      </c>
      <c r="AF11" s="309"/>
      <c r="AI11" s="783"/>
      <c r="AJ11" s="311"/>
      <c r="AK11" s="312"/>
      <c r="AL11" s="778"/>
      <c r="AM11" s="311"/>
      <c r="AN11" s="787" t="s">
        <v>261</v>
      </c>
      <c r="AO11" s="788"/>
      <c r="AP11" s="788"/>
      <c r="AQ11" s="788"/>
      <c r="AR11" s="788"/>
      <c r="AS11" s="313" t="s">
        <v>266</v>
      </c>
      <c r="AT11" s="313"/>
    </row>
    <row r="12" spans="1:46" x14ac:dyDescent="0.25">
      <c r="A12" s="467"/>
      <c r="B12" s="470"/>
      <c r="C12" s="474"/>
      <c r="D12" s="469"/>
      <c r="E12" s="475"/>
      <c r="F12" s="475"/>
      <c r="G12" s="476"/>
      <c r="H12" s="476"/>
      <c r="I12" s="476"/>
      <c r="J12" s="474"/>
      <c r="K12" s="474"/>
      <c r="L12" s="469"/>
      <c r="M12" s="293"/>
      <c r="U12" s="294"/>
      <c r="V12" s="314"/>
      <c r="W12" s="315"/>
      <c r="X12" s="314"/>
      <c r="Y12" s="314"/>
      <c r="Z12" s="316"/>
      <c r="AA12" s="317"/>
      <c r="AB12" s="317"/>
      <c r="AC12" s="317"/>
      <c r="AD12" s="317"/>
      <c r="AE12" s="314"/>
      <c r="AF12" s="314"/>
      <c r="AI12" s="294"/>
      <c r="AJ12" s="294"/>
      <c r="AK12" s="299"/>
      <c r="AL12" s="294"/>
      <c r="AM12" s="294"/>
      <c r="AN12" s="300"/>
      <c r="AO12" s="301"/>
      <c r="AP12" s="301"/>
      <c r="AQ12" s="301"/>
      <c r="AR12" s="301"/>
      <c r="AS12" s="294"/>
      <c r="AT12" s="294"/>
    </row>
    <row r="13" spans="1:46" ht="18" customHeight="1" x14ac:dyDescent="0.25">
      <c r="A13" s="844" t="str">
        <f>IF(Lang=Instructions!$B$40,'10'!U13,'10'!AI13)</f>
        <v>Cession et/ou Rétention et Limite</v>
      </c>
      <c r="B13" s="842">
        <f>IF(Lang=Instructions!$B$40,'10'!V13,'10'!AJ13)</f>
        <v>0.3</v>
      </c>
      <c r="C13" s="848"/>
      <c r="D13" s="477" t="str">
        <f>IF(Lang=Instructions!$B$40,'10'!X13,'10'!AL13)</f>
        <v>1 plein - 350 000 $</v>
      </c>
      <c r="E13" s="466" t="str">
        <f>IF(Lang=Instructions!$B$40,'10'!Y13,'10'!AM13)</f>
        <v>1er Tranche</v>
      </c>
      <c r="F13" s="463" t="str">
        <f>IF(Lang=Instructions!$B$40,'10'!Z13,'10'!AN13)</f>
        <v>1er tranche</v>
      </c>
      <c r="G13" s="470" t="str">
        <f>IF(Lang=Instructions!$B$40,'10'!AA13,'10'!AO13)</f>
        <v>2e Tranche</v>
      </c>
      <c r="H13" s="470" t="str">
        <f>IF(Lang=Instructions!$B$40,'10'!AB13,'10'!AP13)</f>
        <v>3e tranche</v>
      </c>
      <c r="I13" s="470" t="str">
        <f>IF(Lang=Instructions!$B$40,'10'!AC13,'10'!AQ13)</f>
        <v>4e Tranche</v>
      </c>
      <c r="J13" s="472" t="str">
        <f>IF(Lang=Instructions!$B$40,'10'!AD13,'10'!AR13)</f>
        <v>5e Tranche</v>
      </c>
      <c r="K13" s="764" t="str">
        <f>IF(Lang=Instructions!$B$40,'10'!AE13,'10'!AS13)</f>
        <v>80% de l'excédent d'un taux de sinistres de 105%</v>
      </c>
      <c r="L13" s="466" t="str">
        <f>IF(Lang=Instructions!$B$40,'10'!AF13,'10'!AT13)</f>
        <v>0 $ à 200 000 $</v>
      </c>
      <c r="M13" s="293"/>
      <c r="U13" s="813" t="s">
        <v>170</v>
      </c>
      <c r="V13" s="816">
        <v>0.3</v>
      </c>
      <c r="W13" s="821"/>
      <c r="X13" s="304" t="s">
        <v>171</v>
      </c>
      <c r="Y13" s="304" t="s">
        <v>210</v>
      </c>
      <c r="Z13" s="304" t="s">
        <v>211</v>
      </c>
      <c r="AA13" s="304" t="s">
        <v>212</v>
      </c>
      <c r="AB13" s="304" t="s">
        <v>213</v>
      </c>
      <c r="AC13" s="304" t="s">
        <v>214</v>
      </c>
      <c r="AD13" s="318" t="s">
        <v>215</v>
      </c>
      <c r="AE13" s="819" t="s">
        <v>172</v>
      </c>
      <c r="AF13" s="286" t="s">
        <v>58</v>
      </c>
      <c r="AI13" s="777" t="s">
        <v>764</v>
      </c>
      <c r="AJ13" s="779">
        <v>0.3</v>
      </c>
      <c r="AK13" s="804"/>
      <c r="AL13" s="307" t="s">
        <v>256</v>
      </c>
      <c r="AM13" s="307" t="s">
        <v>56</v>
      </c>
      <c r="AN13" s="307" t="s">
        <v>95</v>
      </c>
      <c r="AO13" s="307" t="s">
        <v>96</v>
      </c>
      <c r="AP13" s="307" t="s">
        <v>97</v>
      </c>
      <c r="AQ13" s="307" t="s">
        <v>98</v>
      </c>
      <c r="AR13" s="319" t="s">
        <v>99</v>
      </c>
      <c r="AS13" s="775" t="s">
        <v>57</v>
      </c>
      <c r="AT13" s="320" t="s">
        <v>268</v>
      </c>
    </row>
    <row r="14" spans="1:46" ht="15" customHeight="1" x14ac:dyDescent="0.25">
      <c r="A14" s="845"/>
      <c r="B14" s="471"/>
      <c r="C14" s="468"/>
      <c r="D14" s="470"/>
      <c r="E14" s="839" t="str">
        <f>IF(Lang=Instructions!$B$40,'10'!Y14,'10'!AM14)</f>
        <v>100% de 150 000 $ xs
200 000 $ avec un maximum de 450 000 $ par événement</v>
      </c>
      <c r="F14" s="839" t="str">
        <f>IF(Lang=Instructions!$B$40,'10'!Z14,'10'!AN14)</f>
        <v>450 000 $ xs 100 000 $ avec une priorité annuelle globale de 700 000 $</v>
      </c>
      <c r="G14" s="466" t="str">
        <f>IF(Lang=Instructions!$B$40,'10'!AA14,'10'!AO14)</f>
        <v>450 000 $ xs 550 000 $</v>
      </c>
      <c r="H14" s="466" t="str">
        <f>IF(Lang=Instructions!$B$40,'10'!AB14,'10'!AP14)</f>
        <v>1,5 M$ xs 1,0 M$</v>
      </c>
      <c r="I14" s="466" t="str">
        <f>IF(Lang=Instructions!$B$40,'10'!AC14,'10'!AQ14)</f>
        <v>2,5 M$ xs 2,5 M$</v>
      </c>
      <c r="J14" s="466" t="str">
        <f>IF(Lang=Instructions!$B$40,'10'!AD14,'10'!AR14)</f>
        <v>5,0 M$ xs 5,0 M$</v>
      </c>
      <c r="K14" s="839"/>
      <c r="L14" s="470"/>
      <c r="M14" s="293"/>
      <c r="U14" s="820"/>
      <c r="V14" s="321"/>
      <c r="W14" s="310"/>
      <c r="X14" s="309"/>
      <c r="Y14" s="812" t="s">
        <v>245</v>
      </c>
      <c r="Z14" s="812" t="s">
        <v>173</v>
      </c>
      <c r="AA14" s="309" t="s">
        <v>59</v>
      </c>
      <c r="AB14" s="309" t="s">
        <v>60</v>
      </c>
      <c r="AC14" s="309" t="s">
        <v>61</v>
      </c>
      <c r="AD14" s="322" t="s">
        <v>62</v>
      </c>
      <c r="AE14" s="812"/>
      <c r="AF14" s="309"/>
      <c r="AI14" s="783"/>
      <c r="AJ14" s="323"/>
      <c r="AK14" s="324"/>
      <c r="AL14" s="313"/>
      <c r="AM14" s="776" t="s">
        <v>257</v>
      </c>
      <c r="AN14" s="776" t="s">
        <v>258</v>
      </c>
      <c r="AO14" s="313" t="s">
        <v>259</v>
      </c>
      <c r="AP14" s="313" t="s">
        <v>260</v>
      </c>
      <c r="AQ14" s="313" t="s">
        <v>263</v>
      </c>
      <c r="AR14" s="410" t="s">
        <v>264</v>
      </c>
      <c r="AS14" s="776"/>
      <c r="AT14" s="313"/>
    </row>
    <row r="15" spans="1:46" x14ac:dyDescent="0.25">
      <c r="A15" s="478"/>
      <c r="B15" s="471"/>
      <c r="C15" s="468"/>
      <c r="D15" s="470"/>
      <c r="E15" s="839"/>
      <c r="F15" s="839"/>
      <c r="G15" s="470"/>
      <c r="H15" s="470"/>
      <c r="I15" s="470"/>
      <c r="J15" s="472"/>
      <c r="K15" s="470"/>
      <c r="L15" s="470"/>
      <c r="M15" s="293"/>
      <c r="U15" s="311"/>
      <c r="V15" s="321"/>
      <c r="W15" s="310"/>
      <c r="X15" s="309"/>
      <c r="Y15" s="812"/>
      <c r="Z15" s="812"/>
      <c r="AA15" s="309"/>
      <c r="AB15" s="309"/>
      <c r="AC15" s="309"/>
      <c r="AD15" s="322"/>
      <c r="AE15" s="309"/>
      <c r="AF15" s="309"/>
      <c r="AI15" s="311"/>
      <c r="AJ15" s="323"/>
      <c r="AK15" s="324"/>
      <c r="AL15" s="313"/>
      <c r="AM15" s="776"/>
      <c r="AN15" s="776"/>
      <c r="AO15" s="313"/>
      <c r="AP15" s="313"/>
      <c r="AQ15" s="313"/>
      <c r="AR15" s="410"/>
      <c r="AS15" s="313"/>
      <c r="AT15" s="313"/>
    </row>
    <row r="16" spans="1:46" x14ac:dyDescent="0.25">
      <c r="A16" s="478"/>
      <c r="B16" s="471"/>
      <c r="C16" s="468"/>
      <c r="D16" s="470"/>
      <c r="E16" s="839"/>
      <c r="F16" s="839"/>
      <c r="G16" s="470"/>
      <c r="H16" s="470"/>
      <c r="I16" s="470"/>
      <c r="J16" s="472"/>
      <c r="K16" s="470"/>
      <c r="L16" s="470"/>
      <c r="M16" s="293"/>
      <c r="U16" s="311"/>
      <c r="V16" s="321"/>
      <c r="W16" s="310"/>
      <c r="X16" s="309"/>
      <c r="Y16" s="812"/>
      <c r="Z16" s="812"/>
      <c r="AA16" s="309"/>
      <c r="AB16" s="309"/>
      <c r="AC16" s="309"/>
      <c r="AD16" s="322"/>
      <c r="AE16" s="309"/>
      <c r="AF16" s="309"/>
      <c r="AI16" s="311"/>
      <c r="AJ16" s="323"/>
      <c r="AK16" s="324"/>
      <c r="AL16" s="313"/>
      <c r="AM16" s="776"/>
      <c r="AN16" s="776"/>
      <c r="AO16" s="313"/>
      <c r="AP16" s="313"/>
      <c r="AQ16" s="313"/>
      <c r="AR16" s="410"/>
      <c r="AS16" s="313"/>
      <c r="AT16" s="313"/>
    </row>
    <row r="17" spans="1:46" x14ac:dyDescent="0.25">
      <c r="A17" s="478"/>
      <c r="B17" s="471"/>
      <c r="C17" s="468"/>
      <c r="D17" s="470"/>
      <c r="E17" s="839"/>
      <c r="F17" s="839"/>
      <c r="G17" s="470"/>
      <c r="H17" s="470"/>
      <c r="I17" s="470"/>
      <c r="J17" s="472"/>
      <c r="K17" s="470"/>
      <c r="L17" s="470"/>
      <c r="M17" s="293"/>
      <c r="U17" s="311"/>
      <c r="V17" s="321"/>
      <c r="W17" s="310"/>
      <c r="X17" s="309"/>
      <c r="Y17" s="812"/>
      <c r="Z17" s="812"/>
      <c r="AA17" s="309"/>
      <c r="AB17" s="309"/>
      <c r="AC17" s="309"/>
      <c r="AD17" s="322"/>
      <c r="AE17" s="309"/>
      <c r="AF17" s="309"/>
      <c r="AI17" s="311"/>
      <c r="AJ17" s="323"/>
      <c r="AK17" s="324"/>
      <c r="AL17" s="313"/>
      <c r="AM17" s="776"/>
      <c r="AN17" s="776"/>
      <c r="AO17" s="313"/>
      <c r="AP17" s="313"/>
      <c r="AQ17" s="313"/>
      <c r="AR17" s="410"/>
      <c r="AS17" s="313"/>
      <c r="AT17" s="313"/>
    </row>
    <row r="18" spans="1:46" x14ac:dyDescent="0.25">
      <c r="A18" s="467"/>
      <c r="B18" s="475"/>
      <c r="C18" s="474"/>
      <c r="D18" s="469"/>
      <c r="E18" s="469"/>
      <c r="F18" s="469"/>
      <c r="G18" s="469"/>
      <c r="H18" s="469"/>
      <c r="I18" s="469"/>
      <c r="J18" s="476"/>
      <c r="K18" s="469"/>
      <c r="L18" s="469"/>
      <c r="M18" s="293"/>
      <c r="U18" s="294"/>
      <c r="V18" s="316"/>
      <c r="W18" s="315"/>
      <c r="X18" s="314"/>
      <c r="Y18" s="314"/>
      <c r="Z18" s="314"/>
      <c r="AA18" s="314"/>
      <c r="AB18" s="314"/>
      <c r="AC18" s="314"/>
      <c r="AD18" s="317"/>
      <c r="AE18" s="314"/>
      <c r="AF18" s="314"/>
      <c r="AI18" s="294"/>
      <c r="AJ18" s="325"/>
      <c r="AK18" s="326"/>
      <c r="AL18" s="327"/>
      <c r="AM18" s="327"/>
      <c r="AN18" s="327"/>
      <c r="AO18" s="327"/>
      <c r="AP18" s="327"/>
      <c r="AQ18" s="327"/>
      <c r="AR18" s="328"/>
      <c r="AS18" s="327"/>
      <c r="AT18" s="327"/>
    </row>
    <row r="19" spans="1:46" ht="15" customHeight="1" x14ac:dyDescent="0.25">
      <c r="A19" s="464" t="str">
        <f>IF(Lang=Instructions!$B$40,'10'!U19,'10'!AI19)</f>
        <v>Commission et/ou Tarification</v>
      </c>
      <c r="B19" s="842" t="str">
        <f>IF(Lang=Instructions!$B$40,'10'!V19,'10'!AJ19)</f>
        <v>32% Fixe</v>
      </c>
      <c r="C19" s="835"/>
      <c r="D19" s="479" t="str">
        <f>IF(Lang=Instructions!$B$40,'10'!X19,'10'!AL19)</f>
        <v>37,5% Provisionnelle</v>
      </c>
      <c r="E19" s="843" t="str">
        <f>IF(Lang=Instructions!$B$40,'10'!Y19,'10'!AM19)</f>
        <v>Taux à échelle mobile estimée selon le coût des sinistres pur majoré de 100/75 avec un minimum de 2% et un maximum de 4%</v>
      </c>
      <c r="F19" s="480" t="str">
        <f>IF(Lang=Instructions!$B$40,'10'!Z19,'10'!AN19)</f>
        <v>3% Fixe</v>
      </c>
      <c r="G19" s="480" t="str">
        <f>IF(Lang=Instructions!$B$40,'10'!AA19,'10'!AO19)</f>
        <v>2% Fixe</v>
      </c>
      <c r="H19" s="481" t="str">
        <f>IF(Lang=Instructions!$B$40,'10'!AB19,'10'!AP19)</f>
        <v>0,75% Fixe</v>
      </c>
      <c r="I19" s="481" t="str">
        <f>IF(Lang=Instructions!$B$40,'10'!AC19,'10'!AQ19)</f>
        <v>0,25% Fixe</v>
      </c>
      <c r="J19" s="482" t="str">
        <f>IF(Lang=Instructions!$B$40,'10'!AD19,'10'!AR19)</f>
        <v>0,1% Fixe</v>
      </c>
      <c r="K19" s="480" t="str">
        <f>IF(Lang=Instructions!$B$40,'10'!AE19,'10'!AS19)</f>
        <v>15% Fixe</v>
      </c>
      <c r="L19" s="481" t="str">
        <f>IF(Lang=Instructions!$B$40,'10'!AF19,'10'!AT19)</f>
        <v>27,5% Fixe</v>
      </c>
      <c r="M19" s="333"/>
      <c r="U19" s="288" t="s">
        <v>174</v>
      </c>
      <c r="V19" s="816" t="s">
        <v>175</v>
      </c>
      <c r="W19" s="815"/>
      <c r="X19" s="329" t="s">
        <v>176</v>
      </c>
      <c r="Y19" s="817" t="s">
        <v>177</v>
      </c>
      <c r="Z19" s="330" t="s">
        <v>178</v>
      </c>
      <c r="AA19" s="330" t="s">
        <v>179</v>
      </c>
      <c r="AB19" s="331" t="s">
        <v>180</v>
      </c>
      <c r="AC19" s="331" t="s">
        <v>181</v>
      </c>
      <c r="AD19" s="332" t="s">
        <v>182</v>
      </c>
      <c r="AE19" s="330" t="s">
        <v>183</v>
      </c>
      <c r="AF19" s="331" t="s">
        <v>184</v>
      </c>
      <c r="AI19" s="777" t="s">
        <v>740</v>
      </c>
      <c r="AJ19" s="779" t="s">
        <v>63</v>
      </c>
      <c r="AK19" s="780"/>
      <c r="AL19" s="334" t="s">
        <v>246</v>
      </c>
      <c r="AM19" s="781" t="s">
        <v>206</v>
      </c>
      <c r="AN19" s="335" t="s">
        <v>64</v>
      </c>
      <c r="AO19" s="335" t="s">
        <v>65</v>
      </c>
      <c r="AP19" s="336" t="s">
        <v>249</v>
      </c>
      <c r="AQ19" s="336" t="s">
        <v>250</v>
      </c>
      <c r="AR19" s="337" t="s">
        <v>251</v>
      </c>
      <c r="AS19" s="335" t="s">
        <v>66</v>
      </c>
      <c r="AT19" s="336" t="s">
        <v>252</v>
      </c>
    </row>
    <row r="20" spans="1:46" ht="15" customHeight="1" x14ac:dyDescent="0.25">
      <c r="A20" s="478"/>
      <c r="B20" s="471"/>
      <c r="C20" s="468"/>
      <c r="D20" s="839" t="str">
        <f>IF(Lang=Instructions!$B$40,'10'!X20,'10'!AL20)</f>
        <v>Minimale: 32,5% si ratio sinistres/prime&gt;=65%</v>
      </c>
      <c r="E20" s="833"/>
      <c r="F20" s="470"/>
      <c r="G20" s="470"/>
      <c r="H20" s="470"/>
      <c r="I20" s="470"/>
      <c r="J20" s="472"/>
      <c r="K20" s="470"/>
      <c r="L20" s="470"/>
      <c r="M20" s="293"/>
      <c r="U20" s="311"/>
      <c r="V20" s="321"/>
      <c r="W20" s="310"/>
      <c r="X20" s="812" t="s">
        <v>185</v>
      </c>
      <c r="Y20" s="776"/>
      <c r="Z20" s="309"/>
      <c r="AA20" s="309"/>
      <c r="AB20" s="309"/>
      <c r="AC20" s="309"/>
      <c r="AD20" s="322"/>
      <c r="AE20" s="309"/>
      <c r="AF20" s="309"/>
      <c r="AI20" s="778"/>
      <c r="AJ20" s="323"/>
      <c r="AK20" s="324"/>
      <c r="AL20" s="776" t="s">
        <v>247</v>
      </c>
      <c r="AM20" s="782"/>
      <c r="AN20" s="313"/>
      <c r="AO20" s="313"/>
      <c r="AP20" s="313"/>
      <c r="AQ20" s="313"/>
      <c r="AR20" s="410"/>
      <c r="AS20" s="313"/>
      <c r="AT20" s="313"/>
    </row>
    <row r="21" spans="1:46" x14ac:dyDescent="0.25">
      <c r="A21" s="478"/>
      <c r="B21" s="471"/>
      <c r="C21" s="468"/>
      <c r="D21" s="839"/>
      <c r="E21" s="833"/>
      <c r="F21" s="470"/>
      <c r="G21" s="470"/>
      <c r="H21" s="470"/>
      <c r="I21" s="470"/>
      <c r="J21" s="472"/>
      <c r="K21" s="470"/>
      <c r="L21" s="470"/>
      <c r="M21" s="293"/>
      <c r="U21" s="311"/>
      <c r="V21" s="321"/>
      <c r="W21" s="310"/>
      <c r="X21" s="812"/>
      <c r="Y21" s="776"/>
      <c r="Z21" s="309"/>
      <c r="AA21" s="309"/>
      <c r="AB21" s="309"/>
      <c r="AC21" s="309"/>
      <c r="AD21" s="322"/>
      <c r="AE21" s="309"/>
      <c r="AF21" s="309"/>
      <c r="AI21" s="311"/>
      <c r="AJ21" s="323"/>
      <c r="AK21" s="324"/>
      <c r="AL21" s="776"/>
      <c r="AM21" s="782"/>
      <c r="AN21" s="313"/>
      <c r="AO21" s="313"/>
      <c r="AP21" s="313"/>
      <c r="AQ21" s="313"/>
      <c r="AR21" s="410"/>
      <c r="AS21" s="313"/>
      <c r="AT21" s="313"/>
    </row>
    <row r="22" spans="1:46" ht="15" customHeight="1" x14ac:dyDescent="0.25">
      <c r="A22" s="478"/>
      <c r="B22" s="471"/>
      <c r="C22" s="468"/>
      <c r="D22" s="839" t="str">
        <f>IF(Lang=Instructions!$B$40,'10'!X22,'10'!AL22)</f>
        <v>Maximale: 42,5% si ratio sinistres/primes&lt;=50%</v>
      </c>
      <c r="E22" s="833"/>
      <c r="F22" s="470"/>
      <c r="G22" s="470"/>
      <c r="H22" s="470"/>
      <c r="I22" s="470"/>
      <c r="J22" s="472"/>
      <c r="K22" s="470"/>
      <c r="L22" s="470"/>
      <c r="M22" s="293"/>
      <c r="U22" s="311"/>
      <c r="V22" s="321"/>
      <c r="W22" s="310"/>
      <c r="X22" s="812" t="s">
        <v>186</v>
      </c>
      <c r="Y22" s="776"/>
      <c r="Z22" s="309"/>
      <c r="AA22" s="309"/>
      <c r="AB22" s="309"/>
      <c r="AC22" s="309"/>
      <c r="AD22" s="322"/>
      <c r="AE22" s="309"/>
      <c r="AF22" s="309"/>
      <c r="AI22" s="311"/>
      <c r="AJ22" s="323"/>
      <c r="AK22" s="324"/>
      <c r="AL22" s="776" t="s">
        <v>248</v>
      </c>
      <c r="AM22" s="782"/>
      <c r="AN22" s="313"/>
      <c r="AO22" s="313"/>
      <c r="AP22" s="313"/>
      <c r="AQ22" s="313"/>
      <c r="AR22" s="410"/>
      <c r="AS22" s="313"/>
      <c r="AT22" s="313"/>
    </row>
    <row r="23" spans="1:46" x14ac:dyDescent="0.25">
      <c r="A23" s="478"/>
      <c r="B23" s="471"/>
      <c r="C23" s="468"/>
      <c r="D23" s="839"/>
      <c r="E23" s="833"/>
      <c r="F23" s="470"/>
      <c r="G23" s="470"/>
      <c r="H23" s="470"/>
      <c r="I23" s="470"/>
      <c r="J23" s="472"/>
      <c r="K23" s="470"/>
      <c r="L23" s="470"/>
      <c r="M23" s="293"/>
      <c r="U23" s="311"/>
      <c r="V23" s="321"/>
      <c r="W23" s="310"/>
      <c r="X23" s="812"/>
      <c r="Y23" s="776"/>
      <c r="Z23" s="309"/>
      <c r="AA23" s="309"/>
      <c r="AB23" s="309"/>
      <c r="AC23" s="309"/>
      <c r="AD23" s="322"/>
      <c r="AE23" s="309"/>
      <c r="AF23" s="309"/>
      <c r="AI23" s="311"/>
      <c r="AJ23" s="323"/>
      <c r="AK23" s="324"/>
      <c r="AL23" s="776"/>
      <c r="AM23" s="782"/>
      <c r="AN23" s="313"/>
      <c r="AO23" s="313"/>
      <c r="AP23" s="313"/>
      <c r="AQ23" s="313"/>
      <c r="AR23" s="410"/>
      <c r="AS23" s="313"/>
      <c r="AT23" s="313"/>
    </row>
    <row r="24" spans="1:46" x14ac:dyDescent="0.25">
      <c r="A24" s="478"/>
      <c r="B24" s="471"/>
      <c r="C24" s="468"/>
      <c r="D24" s="470"/>
      <c r="E24" s="833"/>
      <c r="F24" s="470"/>
      <c r="G24" s="470"/>
      <c r="H24" s="470"/>
      <c r="I24" s="470"/>
      <c r="J24" s="472"/>
      <c r="K24" s="470"/>
      <c r="L24" s="470"/>
      <c r="M24" s="293"/>
      <c r="U24" s="311"/>
      <c r="V24" s="321"/>
      <c r="W24" s="310"/>
      <c r="X24" s="309"/>
      <c r="Y24" s="776"/>
      <c r="Z24" s="309"/>
      <c r="AA24" s="309"/>
      <c r="AB24" s="309"/>
      <c r="AC24" s="309"/>
      <c r="AD24" s="322"/>
      <c r="AE24" s="309"/>
      <c r="AF24" s="309"/>
      <c r="AI24" s="311"/>
      <c r="AJ24" s="323"/>
      <c r="AK24" s="324"/>
      <c r="AL24" s="313"/>
      <c r="AM24" s="782"/>
      <c r="AN24" s="313"/>
      <c r="AO24" s="313"/>
      <c r="AP24" s="313"/>
      <c r="AQ24" s="313"/>
      <c r="AR24" s="410"/>
      <c r="AS24" s="313"/>
      <c r="AT24" s="313"/>
    </row>
    <row r="25" spans="1:46" x14ac:dyDescent="0.25">
      <c r="A25" s="467"/>
      <c r="B25" s="475"/>
      <c r="C25" s="474"/>
      <c r="D25" s="469"/>
      <c r="E25" s="467"/>
      <c r="F25" s="469"/>
      <c r="G25" s="469"/>
      <c r="H25" s="469"/>
      <c r="I25" s="469"/>
      <c r="J25" s="476"/>
      <c r="K25" s="469"/>
      <c r="L25" s="469"/>
      <c r="M25" s="293"/>
      <c r="U25" s="294"/>
      <c r="V25" s="316"/>
      <c r="W25" s="315"/>
      <c r="X25" s="314"/>
      <c r="Y25" s="327"/>
      <c r="Z25" s="314"/>
      <c r="AA25" s="314"/>
      <c r="AB25" s="314"/>
      <c r="AC25" s="314"/>
      <c r="AD25" s="317"/>
      <c r="AE25" s="314"/>
      <c r="AF25" s="314"/>
      <c r="AI25" s="294"/>
      <c r="AJ25" s="325"/>
      <c r="AK25" s="326"/>
      <c r="AL25" s="327"/>
      <c r="AM25" s="338"/>
      <c r="AN25" s="327"/>
      <c r="AO25" s="327"/>
      <c r="AP25" s="327"/>
      <c r="AQ25" s="327"/>
      <c r="AR25" s="328"/>
      <c r="AS25" s="327"/>
      <c r="AT25" s="327"/>
    </row>
    <row r="26" spans="1:46" ht="15" customHeight="1" x14ac:dyDescent="0.25">
      <c r="A26" s="464" t="str">
        <f>IF(Lang=Instructions!$B$40,'10'!U26,'10'!AI26)</f>
        <v>Remise en vigueur</v>
      </c>
      <c r="B26" s="834" t="str">
        <f>IF(Lang=Instructions!$B$40,'10'!V26,'10'!AJ26)</f>
        <v>N/A</v>
      </c>
      <c r="C26" s="835"/>
      <c r="D26" s="466" t="str">
        <f>IF(Lang=Instructions!$B$40,'10'!X26,'10'!AL26)</f>
        <v>N/A</v>
      </c>
      <c r="E26" s="764" t="str">
        <f>IF(Lang=Instructions!$B$40,'10'!Y26,'10'!AM26)</f>
        <v>1 remise à 50% de la prime originale</v>
      </c>
      <c r="F26" s="466" t="str">
        <f>IF(Lang=Instructions!$B$40,'10'!Z26,'10'!AN26)</f>
        <v>1 remise gratuite</v>
      </c>
      <c r="G26" s="764" t="str">
        <f>IF(Lang=Instructions!$B$40,'10'!AA26,'10'!AO26)</f>
        <v>1 remise à 50% de la prime originale</v>
      </c>
      <c r="H26" s="764" t="str">
        <f>IF(Lang=Instructions!$B$40,'10'!AB26,'10'!AP26)</f>
        <v>1 remise à 50% de la prime originale</v>
      </c>
      <c r="I26" s="764" t="str">
        <f>IF(Lang=Instructions!$B$40,'10'!AC26,'10'!AQ26)</f>
        <v>1 remise à 50% de la prime originale</v>
      </c>
      <c r="J26" s="840" t="str">
        <f>IF(Lang=Instructions!$B$40,'10'!AD26,'10'!AR26)</f>
        <v>1 remise à 50% de la prime originale</v>
      </c>
      <c r="K26" s="466" t="str">
        <f>IF(Lang=Instructions!$B$40,'10'!AE26,'10'!AS26)</f>
        <v>N/A</v>
      </c>
      <c r="L26" s="466" t="str">
        <f>IF(Lang=Instructions!$B$40,'10'!AF26,'10'!AT26)</f>
        <v>N/A</v>
      </c>
      <c r="M26" s="287"/>
      <c r="U26" s="288" t="s">
        <v>187</v>
      </c>
      <c r="V26" s="814" t="s">
        <v>68</v>
      </c>
      <c r="W26" s="818"/>
      <c r="X26" s="286" t="s">
        <v>68</v>
      </c>
      <c r="Y26" s="819" t="s">
        <v>188</v>
      </c>
      <c r="Z26" s="286" t="s">
        <v>189</v>
      </c>
      <c r="AA26" s="766" t="s">
        <v>190</v>
      </c>
      <c r="AB26" s="766" t="s">
        <v>190</v>
      </c>
      <c r="AC26" s="766" t="s">
        <v>190</v>
      </c>
      <c r="AD26" s="791" t="s">
        <v>190</v>
      </c>
      <c r="AE26" s="286" t="s">
        <v>68</v>
      </c>
      <c r="AF26" s="286" t="s">
        <v>68</v>
      </c>
      <c r="AI26" s="291" t="s">
        <v>67</v>
      </c>
      <c r="AJ26" s="785" t="s">
        <v>68</v>
      </c>
      <c r="AK26" s="805"/>
      <c r="AL26" s="320" t="s">
        <v>68</v>
      </c>
      <c r="AM26" s="794" t="s">
        <v>69</v>
      </c>
      <c r="AN26" s="320" t="s">
        <v>70</v>
      </c>
      <c r="AO26" s="775" t="s">
        <v>69</v>
      </c>
      <c r="AP26" s="794" t="s">
        <v>69</v>
      </c>
      <c r="AQ26" s="794" t="s">
        <v>69</v>
      </c>
      <c r="AR26" s="796" t="s">
        <v>69</v>
      </c>
      <c r="AS26" s="320" t="s">
        <v>68</v>
      </c>
      <c r="AT26" s="320" t="s">
        <v>68</v>
      </c>
    </row>
    <row r="27" spans="1:46" x14ac:dyDescent="0.25">
      <c r="A27" s="478"/>
      <c r="B27" s="471"/>
      <c r="C27" s="468"/>
      <c r="D27" s="470"/>
      <c r="E27" s="839"/>
      <c r="F27" s="470"/>
      <c r="G27" s="839"/>
      <c r="H27" s="839"/>
      <c r="I27" s="839"/>
      <c r="J27" s="841"/>
      <c r="K27" s="470"/>
      <c r="L27" s="470"/>
      <c r="M27" s="293"/>
      <c r="U27" s="311"/>
      <c r="V27" s="321"/>
      <c r="W27" s="310"/>
      <c r="X27" s="309"/>
      <c r="Y27" s="812"/>
      <c r="Z27" s="309"/>
      <c r="AA27" s="812"/>
      <c r="AB27" s="812"/>
      <c r="AC27" s="812"/>
      <c r="AD27" s="792"/>
      <c r="AE27" s="309"/>
      <c r="AF27" s="309"/>
      <c r="AI27" s="311"/>
      <c r="AJ27" s="323"/>
      <c r="AK27" s="324"/>
      <c r="AL27" s="313"/>
      <c r="AM27" s="782"/>
      <c r="AN27" s="313"/>
      <c r="AO27" s="776"/>
      <c r="AP27" s="782"/>
      <c r="AQ27" s="782"/>
      <c r="AR27" s="776"/>
      <c r="AS27" s="313"/>
      <c r="AT27" s="313"/>
    </row>
    <row r="28" spans="1:46" x14ac:dyDescent="0.25">
      <c r="A28" s="478"/>
      <c r="B28" s="471"/>
      <c r="C28" s="468"/>
      <c r="D28" s="470"/>
      <c r="E28" s="483"/>
      <c r="F28" s="470"/>
      <c r="G28" s="483"/>
      <c r="H28" s="483"/>
      <c r="I28" s="483"/>
      <c r="J28" s="484"/>
      <c r="K28" s="470"/>
      <c r="L28" s="470"/>
      <c r="M28" s="293"/>
      <c r="U28" s="311"/>
      <c r="V28" s="321"/>
      <c r="W28" s="310"/>
      <c r="X28" s="309"/>
      <c r="Y28" s="462"/>
      <c r="Z28" s="309"/>
      <c r="AA28" s="462"/>
      <c r="AB28" s="462"/>
      <c r="AC28" s="462"/>
      <c r="AD28" s="461"/>
      <c r="AE28" s="309"/>
      <c r="AF28" s="309"/>
      <c r="AI28" s="311"/>
      <c r="AJ28" s="323"/>
      <c r="AK28" s="324"/>
      <c r="AL28" s="313"/>
      <c r="AM28" s="782"/>
      <c r="AN28" s="313"/>
      <c r="AO28" s="776"/>
      <c r="AP28" s="782"/>
      <c r="AQ28" s="782"/>
      <c r="AR28" s="776"/>
      <c r="AS28" s="313"/>
      <c r="AT28" s="313"/>
    </row>
    <row r="29" spans="1:46" x14ac:dyDescent="0.25">
      <c r="A29" s="467"/>
      <c r="B29" s="475"/>
      <c r="C29" s="474"/>
      <c r="D29" s="469"/>
      <c r="E29" s="469"/>
      <c r="F29" s="469"/>
      <c r="G29" s="469"/>
      <c r="H29" s="469"/>
      <c r="I29" s="469"/>
      <c r="J29" s="476"/>
      <c r="K29" s="469"/>
      <c r="L29" s="469"/>
      <c r="M29" s="293"/>
      <c r="U29" s="294"/>
      <c r="V29" s="316"/>
      <c r="W29" s="315"/>
      <c r="X29" s="314"/>
      <c r="Y29" s="314"/>
      <c r="Z29" s="314"/>
      <c r="AA29" s="314"/>
      <c r="AB29" s="314"/>
      <c r="AC29" s="314"/>
      <c r="AD29" s="317"/>
      <c r="AE29" s="314"/>
      <c r="AF29" s="314"/>
      <c r="AI29" s="294"/>
      <c r="AJ29" s="325"/>
      <c r="AK29" s="326"/>
      <c r="AL29" s="327"/>
      <c r="AM29" s="795"/>
      <c r="AN29" s="327"/>
      <c r="AO29" s="793"/>
      <c r="AP29" s="795"/>
      <c r="AQ29" s="795"/>
      <c r="AR29" s="793"/>
      <c r="AS29" s="327"/>
      <c r="AT29" s="327"/>
    </row>
    <row r="30" spans="1:46" ht="15" customHeight="1" x14ac:dyDescent="0.25">
      <c r="A30" s="832" t="str">
        <f>IF(Lang=Instructions!$B$40,'10'!U30,'10'!AI30)</f>
        <v>Clause de report des déficits et des crédits et/ou Clause de participation aux bénéfices</v>
      </c>
      <c r="B30" s="834" t="str">
        <f>IF(Lang=Instructions!$B$40,'10'!V30,'10'!AJ30)</f>
        <v>N/A</v>
      </c>
      <c r="C30" s="835"/>
      <c r="D30" s="466" t="str">
        <f>IF(Lang=Instructions!$B$40,'10'!X30,'10'!AL30)</f>
        <v>Oui</v>
      </c>
      <c r="E30" s="466" t="str">
        <f>IF(Lang=Instructions!$B$40,'10'!Y30,'10'!AM30)</f>
        <v>N/A</v>
      </c>
      <c r="F30" s="466" t="str">
        <f>IF(Lang=Instructions!$B$40,'10'!Z30,'10'!AN30)</f>
        <v>N/A</v>
      </c>
      <c r="G30" s="466" t="str">
        <f>IF(Lang=Instructions!$B$40,'10'!AA30,'10'!AO30)</f>
        <v>N/A</v>
      </c>
      <c r="H30" s="466" t="str">
        <f>IF(Lang=Instructions!$B$40,'10'!AB30,'10'!AP30)</f>
        <v>N/A</v>
      </c>
      <c r="I30" s="466" t="str">
        <f>IF(Lang=Instructions!$B$40,'10'!AC30,'10'!AQ30)</f>
        <v>N/A</v>
      </c>
      <c r="J30" s="473" t="str">
        <f>IF(Lang=Instructions!$B$40,'10'!AD30,'10'!AR30)</f>
        <v>N/A</v>
      </c>
      <c r="K30" s="466" t="str">
        <f>IF(Lang=Instructions!$B$40,'10'!AE30,'10'!AS30)</f>
        <v>N/A</v>
      </c>
      <c r="L30" s="466" t="str">
        <f>IF(Lang=Instructions!$B$40,'10'!AF30,'10'!AT30)</f>
        <v>N/A</v>
      </c>
      <c r="M30" s="287"/>
      <c r="U30" s="813" t="s">
        <v>191</v>
      </c>
      <c r="V30" s="814" t="s">
        <v>68</v>
      </c>
      <c r="W30" s="815"/>
      <c r="X30" s="286" t="s">
        <v>192</v>
      </c>
      <c r="Y30" s="286" t="s">
        <v>68</v>
      </c>
      <c r="Z30" s="286" t="s">
        <v>68</v>
      </c>
      <c r="AA30" s="286" t="s">
        <v>68</v>
      </c>
      <c r="AB30" s="286" t="s">
        <v>68</v>
      </c>
      <c r="AC30" s="286" t="s">
        <v>68</v>
      </c>
      <c r="AD30" s="339" t="s">
        <v>68</v>
      </c>
      <c r="AE30" s="286" t="s">
        <v>68</v>
      </c>
      <c r="AF30" s="286" t="s">
        <v>68</v>
      </c>
      <c r="AI30" s="777" t="s">
        <v>71</v>
      </c>
      <c r="AJ30" s="785" t="s">
        <v>68</v>
      </c>
      <c r="AK30" s="780"/>
      <c r="AL30" s="320" t="s">
        <v>72</v>
      </c>
      <c r="AM30" s="320" t="s">
        <v>68</v>
      </c>
      <c r="AN30" s="320" t="s">
        <v>68</v>
      </c>
      <c r="AO30" s="320" t="s">
        <v>68</v>
      </c>
      <c r="AP30" s="320" t="s">
        <v>68</v>
      </c>
      <c r="AQ30" s="320" t="s">
        <v>68</v>
      </c>
      <c r="AR30" s="340" t="s">
        <v>68</v>
      </c>
      <c r="AS30" s="320" t="s">
        <v>68</v>
      </c>
      <c r="AT30" s="320" t="s">
        <v>68</v>
      </c>
    </row>
    <row r="31" spans="1:46" x14ac:dyDescent="0.25">
      <c r="A31" s="833"/>
      <c r="B31" s="471"/>
      <c r="C31" s="468"/>
      <c r="D31" s="470"/>
      <c r="E31" s="470"/>
      <c r="F31" s="470"/>
      <c r="G31" s="470"/>
      <c r="H31" s="470"/>
      <c r="I31" s="470"/>
      <c r="J31" s="472"/>
      <c r="K31" s="470"/>
      <c r="L31" s="470"/>
      <c r="M31" s="293"/>
      <c r="U31" s="778"/>
      <c r="V31" s="321"/>
      <c r="W31" s="310"/>
      <c r="X31" s="309"/>
      <c r="Y31" s="309"/>
      <c r="Z31" s="309"/>
      <c r="AA31" s="309"/>
      <c r="AB31" s="309"/>
      <c r="AC31" s="309"/>
      <c r="AD31" s="322"/>
      <c r="AE31" s="309"/>
      <c r="AF31" s="309"/>
      <c r="AI31" s="778"/>
      <c r="AJ31" s="323"/>
      <c r="AK31" s="324"/>
      <c r="AL31" s="313"/>
      <c r="AM31" s="313"/>
      <c r="AN31" s="313"/>
      <c r="AO31" s="313"/>
      <c r="AP31" s="313"/>
      <c r="AQ31" s="313"/>
      <c r="AR31" s="410"/>
      <c r="AS31" s="313"/>
      <c r="AT31" s="313"/>
    </row>
    <row r="32" spans="1:46" ht="18.75" customHeight="1" x14ac:dyDescent="0.25">
      <c r="A32" s="833"/>
      <c r="B32" s="471"/>
      <c r="C32" s="468"/>
      <c r="D32" s="470"/>
      <c r="E32" s="470"/>
      <c r="F32" s="470"/>
      <c r="G32" s="470"/>
      <c r="H32" s="470"/>
      <c r="I32" s="470"/>
      <c r="J32" s="472"/>
      <c r="K32" s="470"/>
      <c r="L32" s="470"/>
      <c r="M32" s="293"/>
      <c r="U32" s="778"/>
      <c r="V32" s="321"/>
      <c r="W32" s="310"/>
      <c r="X32" s="309"/>
      <c r="Y32" s="309"/>
      <c r="Z32" s="309"/>
      <c r="AA32" s="309"/>
      <c r="AB32" s="309"/>
      <c r="AC32" s="309"/>
      <c r="AD32" s="322"/>
      <c r="AE32" s="309"/>
      <c r="AF32" s="309"/>
      <c r="AI32" s="778"/>
      <c r="AJ32" s="323"/>
      <c r="AK32" s="324"/>
      <c r="AL32" s="313"/>
      <c r="AM32" s="313"/>
      <c r="AN32" s="313"/>
      <c r="AO32" s="313"/>
      <c r="AP32" s="313"/>
      <c r="AQ32" s="313"/>
      <c r="AR32" s="410"/>
      <c r="AS32" s="313"/>
      <c r="AT32" s="313"/>
    </row>
    <row r="33" spans="1:46" x14ac:dyDescent="0.25">
      <c r="A33" s="485"/>
      <c r="B33" s="471"/>
      <c r="C33" s="468"/>
      <c r="D33" s="470"/>
      <c r="E33" s="470"/>
      <c r="F33" s="470"/>
      <c r="G33" s="470"/>
      <c r="H33" s="470"/>
      <c r="I33" s="470"/>
      <c r="J33" s="472"/>
      <c r="K33" s="470"/>
      <c r="L33" s="470"/>
      <c r="M33" s="293"/>
      <c r="U33" s="460"/>
      <c r="V33" s="321"/>
      <c r="W33" s="310"/>
      <c r="X33" s="309"/>
      <c r="Y33" s="309"/>
      <c r="Z33" s="309"/>
      <c r="AA33" s="309"/>
      <c r="AB33" s="309"/>
      <c r="AC33" s="309"/>
      <c r="AD33" s="322"/>
      <c r="AE33" s="309"/>
      <c r="AF33" s="309"/>
      <c r="AI33" s="460"/>
      <c r="AJ33" s="323"/>
      <c r="AK33" s="324"/>
      <c r="AL33" s="313"/>
      <c r="AM33" s="313"/>
      <c r="AN33" s="313"/>
      <c r="AO33" s="313"/>
      <c r="AP33" s="313"/>
      <c r="AQ33" s="313"/>
      <c r="AR33" s="410"/>
      <c r="AS33" s="313"/>
      <c r="AT33" s="313"/>
    </row>
    <row r="34" spans="1:46" x14ac:dyDescent="0.25">
      <c r="A34" s="464" t="str">
        <f>IF(Lang=Instructions!$B$40,'10'!U34,'10'!AI34)</f>
        <v>Réassureurs et Participation (%)</v>
      </c>
      <c r="B34" s="486"/>
      <c r="C34" s="465"/>
      <c r="D34" s="466"/>
      <c r="E34" s="466"/>
      <c r="F34" s="466"/>
      <c r="G34" s="466"/>
      <c r="H34" s="466"/>
      <c r="I34" s="466"/>
      <c r="J34" s="473"/>
      <c r="K34" s="466"/>
      <c r="L34" s="466"/>
      <c r="M34" s="341"/>
      <c r="U34" s="288" t="s">
        <v>193</v>
      </c>
      <c r="V34" s="342"/>
      <c r="W34" s="343"/>
      <c r="X34" s="304"/>
      <c r="Y34" s="344"/>
      <c r="Z34" s="344"/>
      <c r="AA34" s="344"/>
      <c r="AB34" s="344"/>
      <c r="AC34" s="344"/>
      <c r="AD34" s="345"/>
      <c r="AE34" s="344"/>
      <c r="AF34" s="344"/>
      <c r="AI34" s="291" t="s">
        <v>73</v>
      </c>
      <c r="AJ34" s="346"/>
      <c r="AK34" s="347"/>
      <c r="AL34" s="307"/>
      <c r="AM34" s="348"/>
      <c r="AN34" s="348"/>
      <c r="AO34" s="348"/>
      <c r="AP34" s="348"/>
      <c r="AQ34" s="348"/>
      <c r="AR34" s="349"/>
      <c r="AS34" s="348"/>
      <c r="AT34" s="348"/>
    </row>
    <row r="35" spans="1:46" x14ac:dyDescent="0.25">
      <c r="A35" s="470" t="str">
        <f>IF(Lang=Instructions!$B$40,'10'!U35,'10'!AI35)</f>
        <v>XYZ réassureur inc.</v>
      </c>
      <c r="B35" s="836" t="str">
        <f>IF(Lang=Instructions!$B$40,'10'!V35,'10'!AJ35)</f>
        <v>100% (Apériteur)</v>
      </c>
      <c r="C35" s="837"/>
      <c r="D35" s="470"/>
      <c r="E35" s="487" t="str">
        <f>IF(Lang=Instructions!$B$40,'10'!Y35,'10'!AM35)</f>
        <v>50% (Apériteur)</v>
      </c>
      <c r="F35" s="487">
        <f>IF(Lang=Instructions!$B$40,'10'!Z35,'10'!AN35)</f>
        <v>0.3</v>
      </c>
      <c r="G35" s="487">
        <f>IF(Lang=Instructions!$B$40,'10'!AA35,'10'!AO35)</f>
        <v>0.2</v>
      </c>
      <c r="H35" s="487">
        <f>IF(Lang=Instructions!$B$40,'10'!AB35,'10'!AP35)</f>
        <v>0.1</v>
      </c>
      <c r="I35" s="487">
        <f>IF(Lang=Instructions!$B$40,'10'!AC35,'10'!AQ35)</f>
        <v>0.1</v>
      </c>
      <c r="J35" s="489">
        <f>IF(Lang=Instructions!$B$40,'10'!AD35,'10'!AR35)</f>
        <v>0.1</v>
      </c>
      <c r="K35" s="468"/>
      <c r="L35" s="470"/>
      <c r="M35" s="341"/>
      <c r="U35" s="350" t="s">
        <v>194</v>
      </c>
      <c r="V35" s="789" t="s">
        <v>195</v>
      </c>
      <c r="W35" s="790"/>
      <c r="X35" s="309"/>
      <c r="Y35" s="351" t="s">
        <v>196</v>
      </c>
      <c r="Z35" s="351">
        <v>0.3</v>
      </c>
      <c r="AA35" s="351">
        <v>0.2</v>
      </c>
      <c r="AB35" s="351">
        <v>0.1</v>
      </c>
      <c r="AC35" s="351">
        <v>0.1</v>
      </c>
      <c r="AD35" s="352">
        <v>0.1</v>
      </c>
      <c r="AE35" s="353"/>
      <c r="AF35" s="353"/>
      <c r="AI35" s="311" t="s">
        <v>74</v>
      </c>
      <c r="AJ35" s="806" t="s">
        <v>75</v>
      </c>
      <c r="AK35" s="807"/>
      <c r="AL35" s="313"/>
      <c r="AM35" s="354" t="s">
        <v>76</v>
      </c>
      <c r="AN35" s="354">
        <v>0.3</v>
      </c>
      <c r="AO35" s="354">
        <v>0.2</v>
      </c>
      <c r="AP35" s="354">
        <v>0.1</v>
      </c>
      <c r="AQ35" s="354">
        <v>0.1</v>
      </c>
      <c r="AR35" s="411">
        <v>0.1</v>
      </c>
      <c r="AS35" s="355"/>
      <c r="AT35" s="355"/>
    </row>
    <row r="36" spans="1:46" x14ac:dyDescent="0.25">
      <c r="A36" s="470" t="str">
        <f>IF(Lang=Instructions!$B$40,'10'!U36,'10'!AI36)</f>
        <v>ABC de réassurance</v>
      </c>
      <c r="B36" s="838"/>
      <c r="C36" s="837"/>
      <c r="D36" s="471" t="str">
        <f>IF(Lang=Instructions!$B$40,'10'!X36,'10'!AL36)</f>
        <v>100% (Apériteur)</v>
      </c>
      <c r="E36" s="489">
        <f>IF(Lang=Instructions!$B$40,'10'!Y36,'10'!AM36)</f>
        <v>0.4</v>
      </c>
      <c r="F36" s="488" t="str">
        <f>IF(Lang=Instructions!$B$40,'10'!Z36,'10'!AN36)</f>
        <v>40% (Apériteur)</v>
      </c>
      <c r="G36" s="489" t="str">
        <f>IF(Lang=Instructions!$B$40,'10'!AA36,'10'!AO36)</f>
        <v>40% (Apériteur)</v>
      </c>
      <c r="H36" s="489" t="str">
        <f>IF(Lang=Instructions!$B$40,'10'!AB36,'10'!AP36)</f>
        <v>40% (Apériteur)</v>
      </c>
      <c r="I36" s="487" t="str">
        <f>IF(Lang=Instructions!$B$40,'10'!AC36,'10'!AQ36)</f>
        <v>40% (Apériteur)</v>
      </c>
      <c r="J36" s="489">
        <f>IF(Lang=Instructions!$B$40,'10'!AD36,'10'!AR36)</f>
        <v>0.2</v>
      </c>
      <c r="K36" s="468"/>
      <c r="L36" s="470"/>
      <c r="M36" s="341"/>
      <c r="U36" s="350" t="s">
        <v>197</v>
      </c>
      <c r="V36" s="797"/>
      <c r="W36" s="798"/>
      <c r="X36" s="353" t="s">
        <v>195</v>
      </c>
      <c r="Y36" s="351">
        <v>0.4</v>
      </c>
      <c r="Z36" s="351" t="s">
        <v>198</v>
      </c>
      <c r="AA36" s="351" t="s">
        <v>198</v>
      </c>
      <c r="AB36" s="351" t="s">
        <v>198</v>
      </c>
      <c r="AC36" s="351" t="s">
        <v>198</v>
      </c>
      <c r="AD36" s="352">
        <v>0.2</v>
      </c>
      <c r="AE36" s="353"/>
      <c r="AF36" s="353"/>
      <c r="AI36" s="311" t="s">
        <v>77</v>
      </c>
      <c r="AJ36" s="808"/>
      <c r="AK36" s="809"/>
      <c r="AL36" s="355" t="s">
        <v>75</v>
      </c>
      <c r="AM36" s="354">
        <v>0.4</v>
      </c>
      <c r="AN36" s="354" t="s">
        <v>78</v>
      </c>
      <c r="AO36" s="354" t="s">
        <v>78</v>
      </c>
      <c r="AP36" s="354" t="s">
        <v>78</v>
      </c>
      <c r="AQ36" s="354" t="s">
        <v>78</v>
      </c>
      <c r="AR36" s="411">
        <v>0.2</v>
      </c>
      <c r="AS36" s="355"/>
      <c r="AT36" s="355"/>
    </row>
    <row r="37" spans="1:46" x14ac:dyDescent="0.25">
      <c r="A37" s="470" t="str">
        <f>IF(Lang=Instructions!$B$40,'10'!U37,'10'!AI37)</f>
        <v xml:space="preserve">Compagnie de réassurance 123 </v>
      </c>
      <c r="B37" s="471"/>
      <c r="C37" s="468"/>
      <c r="D37" s="471"/>
      <c r="E37" s="487">
        <f>IF(Lang=Instructions!$B$40,'10'!Y37,'10'!AM37)</f>
        <v>0.1</v>
      </c>
      <c r="F37" s="487">
        <f>IF(Lang=Instructions!$B$40,'10'!Z37,'10'!AN37)</f>
        <v>0.2</v>
      </c>
      <c r="G37" s="487">
        <f>IF(Lang=Instructions!$B$40,'10'!AA37,'10'!AO37)</f>
        <v>0.3</v>
      </c>
      <c r="H37" s="487">
        <f>IF(Lang=Instructions!$B$40,'10'!AB37,'10'!AP37)</f>
        <v>0.3</v>
      </c>
      <c r="I37" s="487">
        <f>IF(Lang=Instructions!$B$40,'10'!AC37,'10'!AQ37)</f>
        <v>0.3</v>
      </c>
      <c r="J37" s="489">
        <f>IF(Lang=Instructions!$B$40,'10'!AD37,'10'!AR37)</f>
        <v>0.3</v>
      </c>
      <c r="K37" s="468"/>
      <c r="L37" s="470"/>
      <c r="M37" s="341"/>
      <c r="U37" s="350" t="s">
        <v>199</v>
      </c>
      <c r="V37" s="321"/>
      <c r="W37" s="310"/>
      <c r="X37" s="309"/>
      <c r="Y37" s="351">
        <v>0.1</v>
      </c>
      <c r="Z37" s="351">
        <v>0.2</v>
      </c>
      <c r="AA37" s="351">
        <v>0.3</v>
      </c>
      <c r="AB37" s="351">
        <v>0.3</v>
      </c>
      <c r="AC37" s="351">
        <v>0.3</v>
      </c>
      <c r="AD37" s="352">
        <v>0.3</v>
      </c>
      <c r="AE37" s="353"/>
      <c r="AF37" s="353"/>
      <c r="AI37" s="311" t="s">
        <v>79</v>
      </c>
      <c r="AJ37" s="323"/>
      <c r="AK37" s="324"/>
      <c r="AL37" s="313"/>
      <c r="AM37" s="354">
        <v>0.1</v>
      </c>
      <c r="AN37" s="354">
        <v>0.2</v>
      </c>
      <c r="AO37" s="354">
        <v>0.3</v>
      </c>
      <c r="AP37" s="354">
        <v>0.3</v>
      </c>
      <c r="AQ37" s="354">
        <v>0.3</v>
      </c>
      <c r="AR37" s="411">
        <v>0.3</v>
      </c>
      <c r="AS37" s="355"/>
      <c r="AT37" s="355"/>
    </row>
    <row r="38" spans="1:46" x14ac:dyDescent="0.25">
      <c r="A38" s="470" t="str">
        <f>IF(Lang=Instructions!$B$40,'10'!U38,'10'!AI38)</f>
        <v>WXY réassurance du Canada</v>
      </c>
      <c r="B38" s="471"/>
      <c r="C38" s="468"/>
      <c r="D38" s="470"/>
      <c r="E38" s="471"/>
      <c r="F38" s="487">
        <f>IF(Lang=Instructions!$B$40,'10'!Z38,'10'!AN38)</f>
        <v>0.1</v>
      </c>
      <c r="G38" s="487">
        <f>IF(Lang=Instructions!$B$40,'10'!AA38,'10'!AO38)</f>
        <v>0.1</v>
      </c>
      <c r="H38" s="487">
        <f>IF(Lang=Instructions!$B$40,'10'!AB38,'10'!AP38)</f>
        <v>0.2</v>
      </c>
      <c r="I38" s="489">
        <f>IF(Lang=Instructions!$B$40,'10'!AC38,'10'!AQ38)</f>
        <v>0.2</v>
      </c>
      <c r="J38" s="490" t="str">
        <f>IF(Lang=Instructions!$B$40,'10'!AD38,'10'!AR38)</f>
        <v>40% (Apériteur)</v>
      </c>
      <c r="K38" s="470"/>
      <c r="L38" s="470"/>
      <c r="M38" s="341"/>
      <c r="U38" s="350" t="s">
        <v>200</v>
      </c>
      <c r="V38" s="321"/>
      <c r="W38" s="310"/>
      <c r="X38" s="309"/>
      <c r="Y38" s="353"/>
      <c r="Z38" s="351">
        <v>0.1</v>
      </c>
      <c r="AA38" s="351">
        <v>0.1</v>
      </c>
      <c r="AB38" s="351">
        <v>0.2</v>
      </c>
      <c r="AC38" s="351">
        <v>0.2</v>
      </c>
      <c r="AD38" s="352" t="s">
        <v>198</v>
      </c>
      <c r="AE38" s="353"/>
      <c r="AF38" s="353"/>
      <c r="AI38" s="311" t="s">
        <v>80</v>
      </c>
      <c r="AJ38" s="323"/>
      <c r="AK38" s="324"/>
      <c r="AL38" s="313"/>
      <c r="AM38" s="355"/>
      <c r="AN38" s="354">
        <v>0.1</v>
      </c>
      <c r="AO38" s="354">
        <v>0.1</v>
      </c>
      <c r="AP38" s="354">
        <v>0.2</v>
      </c>
      <c r="AQ38" s="354">
        <v>0.2</v>
      </c>
      <c r="AR38" s="411" t="s">
        <v>78</v>
      </c>
      <c r="AS38" s="355"/>
      <c r="AT38" s="355"/>
    </row>
    <row r="39" spans="1:46" x14ac:dyDescent="0.25">
      <c r="A39" s="470" t="str">
        <f>IF(Lang=Instructions!$B$40,'10'!U39,'10'!AI39)</f>
        <v>Compagnie de réassurance FGH</v>
      </c>
      <c r="B39" s="471"/>
      <c r="C39" s="468"/>
      <c r="D39" s="470"/>
      <c r="E39" s="470"/>
      <c r="F39" s="470"/>
      <c r="G39" s="470"/>
      <c r="H39" s="470"/>
      <c r="I39" s="470"/>
      <c r="J39" s="472"/>
      <c r="K39" s="470" t="str">
        <f>IF(Lang=Instructions!$B$40,'10'!AE39,'10'!AS39)</f>
        <v>100% (Apériteur)</v>
      </c>
      <c r="L39" s="470"/>
      <c r="M39" s="341"/>
      <c r="U39" s="350" t="s">
        <v>201</v>
      </c>
      <c r="V39" s="321"/>
      <c r="W39" s="310"/>
      <c r="X39" s="309"/>
      <c r="Y39" s="353"/>
      <c r="Z39" s="353"/>
      <c r="AA39" s="353"/>
      <c r="AB39" s="353"/>
      <c r="AC39" s="353"/>
      <c r="AD39" s="356"/>
      <c r="AE39" s="353" t="s">
        <v>195</v>
      </c>
      <c r="AF39" s="353"/>
      <c r="AI39" s="311" t="s">
        <v>81</v>
      </c>
      <c r="AJ39" s="323"/>
      <c r="AK39" s="324"/>
      <c r="AL39" s="313"/>
      <c r="AM39" s="355"/>
      <c r="AN39" s="355"/>
      <c r="AO39" s="355"/>
      <c r="AP39" s="355"/>
      <c r="AQ39" s="355"/>
      <c r="AR39" s="412"/>
      <c r="AS39" s="355" t="s">
        <v>75</v>
      </c>
      <c r="AT39" s="355"/>
    </row>
    <row r="40" spans="1:46" x14ac:dyDescent="0.25">
      <c r="A40" s="470" t="str">
        <f>IF(Lang=Instructions!$B$40,'10'!U40,'10'!AI40)</f>
        <v>Réassureur 456 inc</v>
      </c>
      <c r="B40" s="471"/>
      <c r="C40" s="468"/>
      <c r="D40" s="470"/>
      <c r="E40" s="470"/>
      <c r="F40" s="470"/>
      <c r="G40" s="470"/>
      <c r="H40" s="470"/>
      <c r="I40" s="470"/>
      <c r="J40" s="472"/>
      <c r="K40" s="470"/>
      <c r="L40" s="470" t="str">
        <f>IF(Lang=Instructions!$B$40,'10'!AF40,'10'!AT40)</f>
        <v>100% (Apériteur)</v>
      </c>
      <c r="M40" s="341"/>
      <c r="U40" s="350" t="s">
        <v>202</v>
      </c>
      <c r="V40" s="321"/>
      <c r="W40" s="310"/>
      <c r="X40" s="309"/>
      <c r="Y40" s="353"/>
      <c r="Z40" s="353"/>
      <c r="AA40" s="353"/>
      <c r="AB40" s="353"/>
      <c r="AC40" s="353"/>
      <c r="AD40" s="356"/>
      <c r="AE40" s="353"/>
      <c r="AF40" s="353" t="s">
        <v>195</v>
      </c>
      <c r="AI40" s="311" t="s">
        <v>82</v>
      </c>
      <c r="AJ40" s="323"/>
      <c r="AK40" s="324"/>
      <c r="AL40" s="313"/>
      <c r="AM40" s="355"/>
      <c r="AN40" s="355"/>
      <c r="AO40" s="355"/>
      <c r="AP40" s="355"/>
      <c r="AQ40" s="355"/>
      <c r="AR40" s="412"/>
      <c r="AS40" s="355"/>
      <c r="AT40" s="355" t="s">
        <v>75</v>
      </c>
    </row>
    <row r="41" spans="1:46" x14ac:dyDescent="0.25">
      <c r="A41" s="469"/>
      <c r="B41" s="475"/>
      <c r="C41" s="474"/>
      <c r="D41" s="469"/>
      <c r="E41" s="469"/>
      <c r="F41" s="469"/>
      <c r="G41" s="469"/>
      <c r="H41" s="469"/>
      <c r="I41" s="469"/>
      <c r="J41" s="476"/>
      <c r="K41" s="469"/>
      <c r="L41" s="469"/>
      <c r="M41" s="341"/>
      <c r="U41" s="296"/>
      <c r="V41" s="316"/>
      <c r="W41" s="315"/>
      <c r="X41" s="314"/>
      <c r="Y41" s="357"/>
      <c r="Z41" s="357"/>
      <c r="AA41" s="357"/>
      <c r="AB41" s="357"/>
      <c r="AC41" s="357"/>
      <c r="AD41" s="358"/>
      <c r="AE41" s="357"/>
      <c r="AF41" s="357"/>
      <c r="AI41" s="294"/>
      <c r="AJ41" s="325"/>
      <c r="AK41" s="326"/>
      <c r="AL41" s="327"/>
      <c r="AM41" s="338"/>
      <c r="AN41" s="338"/>
      <c r="AO41" s="338"/>
      <c r="AP41" s="338"/>
      <c r="AQ41" s="338"/>
      <c r="AR41" s="359"/>
      <c r="AS41" s="338"/>
      <c r="AT41" s="338"/>
    </row>
    <row r="42" spans="1:46" x14ac:dyDescent="0.25">
      <c r="A42" s="360"/>
      <c r="B42" s="361"/>
      <c r="C42" s="361"/>
      <c r="D42" s="361"/>
      <c r="E42" s="362"/>
      <c r="F42" s="362"/>
      <c r="G42" s="362"/>
      <c r="H42" s="362"/>
      <c r="I42" s="362"/>
      <c r="J42" s="362"/>
      <c r="K42" s="362"/>
      <c r="L42" s="362"/>
      <c r="M42" s="363"/>
      <c r="U42" s="360"/>
      <c r="V42" s="361"/>
      <c r="W42" s="361"/>
      <c r="X42" s="361"/>
      <c r="Y42" s="362"/>
      <c r="Z42" s="362"/>
      <c r="AA42" s="362"/>
      <c r="AB42" s="362"/>
      <c r="AC42" s="362"/>
      <c r="AD42" s="362"/>
      <c r="AE42" s="362"/>
      <c r="AF42" s="362"/>
      <c r="AI42" s="360"/>
    </row>
    <row r="43" spans="1:46" x14ac:dyDescent="0.25">
      <c r="A43" s="28" t="str">
        <f>IF(Lang=Instructions!$B$40,'10'!U44,'10'!AI43)</f>
        <v>Ordre d'application:</v>
      </c>
      <c r="B43" s="28" t="str">
        <f>IF(Lang=Instructions!$B$40,'10'!V44,'10'!AJ43)</f>
        <v>1- Facultatif</v>
      </c>
      <c r="M43" s="363"/>
      <c r="AI43" s="28" t="s">
        <v>83</v>
      </c>
      <c r="AJ43" s="28" t="s">
        <v>223</v>
      </c>
    </row>
    <row r="44" spans="1:46" x14ac:dyDescent="0.25">
      <c r="B44" s="28" t="str">
        <f>IF(Lang=Instructions!$B$40,'10'!V45,'10'!AJ44)</f>
        <v>2- Excédent de plein</v>
      </c>
      <c r="M44" s="363"/>
      <c r="U44" s="364" t="s">
        <v>203</v>
      </c>
      <c r="V44" s="364" t="s">
        <v>229</v>
      </c>
      <c r="AJ44" s="28" t="s">
        <v>224</v>
      </c>
    </row>
    <row r="45" spans="1:46" x14ac:dyDescent="0.25">
      <c r="B45" s="28" t="str">
        <f>IF(Lang=Instructions!$B$40,'10'!V46,'10'!AJ45)</f>
        <v>3- Quote-part</v>
      </c>
      <c r="M45" s="363"/>
      <c r="V45" s="364" t="s">
        <v>230</v>
      </c>
      <c r="AJ45" s="28" t="s">
        <v>225</v>
      </c>
    </row>
    <row r="46" spans="1:46" x14ac:dyDescent="0.25">
      <c r="B46" s="28" t="str">
        <f>IF(Lang=Instructions!$B$40,'10'!V47,'10'!AJ46)</f>
        <v>4- Excédent de sinistre par risque</v>
      </c>
      <c r="V46" s="364" t="s">
        <v>231</v>
      </c>
      <c r="AJ46" s="28" t="s">
        <v>228</v>
      </c>
    </row>
    <row r="47" spans="1:46" x14ac:dyDescent="0.25">
      <c r="B47" s="28" t="str">
        <f>IF(Lang=Instructions!$B$40,'10'!V48,'10'!AJ47)</f>
        <v>5- Excédent de sinistres par événement</v>
      </c>
      <c r="V47" s="364" t="s">
        <v>232</v>
      </c>
      <c r="AJ47" s="28" t="s">
        <v>226</v>
      </c>
    </row>
    <row r="48" spans="1:46" x14ac:dyDescent="0.25">
      <c r="B48" s="28" t="str">
        <f>IF(Lang=Instructions!$B$40,'10'!V49,'10'!AJ48)</f>
        <v>6- Excédent de taux de sinistres</v>
      </c>
      <c r="V48" s="364" t="s">
        <v>233</v>
      </c>
      <c r="AJ48" s="28" t="s">
        <v>227</v>
      </c>
    </row>
    <row r="49" spans="22:22" x14ac:dyDescent="0.25">
      <c r="V49" s="364" t="s">
        <v>234</v>
      </c>
    </row>
  </sheetData>
  <mergeCells count="97">
    <mergeCell ref="B8:B9"/>
    <mergeCell ref="F8:J8"/>
    <mergeCell ref="A6:A7"/>
    <mergeCell ref="B6:C7"/>
    <mergeCell ref="D6:D7"/>
    <mergeCell ref="E6:J6"/>
    <mergeCell ref="F7:J7"/>
    <mergeCell ref="A10:A11"/>
    <mergeCell ref="D10:D11"/>
    <mergeCell ref="F10:J10"/>
    <mergeCell ref="F11:J11"/>
    <mergeCell ref="A13:A14"/>
    <mergeCell ref="B13:C13"/>
    <mergeCell ref="K13:K14"/>
    <mergeCell ref="E14:E17"/>
    <mergeCell ref="F14:F17"/>
    <mergeCell ref="B19:C19"/>
    <mergeCell ref="E19:E24"/>
    <mergeCell ref="D20:D21"/>
    <mergeCell ref="D22:D23"/>
    <mergeCell ref="E26:E27"/>
    <mergeCell ref="G26:G27"/>
    <mergeCell ref="H26:H27"/>
    <mergeCell ref="I26:I27"/>
    <mergeCell ref="J26:J27"/>
    <mergeCell ref="A30:A32"/>
    <mergeCell ref="B30:C30"/>
    <mergeCell ref="B35:C35"/>
    <mergeCell ref="B36:C36"/>
    <mergeCell ref="B26:C26"/>
    <mergeCell ref="U10:U11"/>
    <mergeCell ref="X10:X11"/>
    <mergeCell ref="Z10:AD10"/>
    <mergeCell ref="Z11:AD11"/>
    <mergeCell ref="U6:U7"/>
    <mergeCell ref="V6:W7"/>
    <mergeCell ref="X6:X7"/>
    <mergeCell ref="Y6:AD6"/>
    <mergeCell ref="Z7:AD7"/>
    <mergeCell ref="U13:U14"/>
    <mergeCell ref="V13:W13"/>
    <mergeCell ref="AE13:AE14"/>
    <mergeCell ref="Y14:Y17"/>
    <mergeCell ref="Z14:Z17"/>
    <mergeCell ref="U30:U32"/>
    <mergeCell ref="V30:W30"/>
    <mergeCell ref="V19:W19"/>
    <mergeCell ref="Y19:Y24"/>
    <mergeCell ref="X20:X21"/>
    <mergeCell ref="X22:X23"/>
    <mergeCell ref="V26:W26"/>
    <mergeCell ref="Y26:Y27"/>
    <mergeCell ref="V36:W36"/>
    <mergeCell ref="AI6:AI7"/>
    <mergeCell ref="AJ6:AK7"/>
    <mergeCell ref="AL6:AL7"/>
    <mergeCell ref="AI13:AI14"/>
    <mergeCell ref="AJ13:AK13"/>
    <mergeCell ref="AJ26:AK26"/>
    <mergeCell ref="AI30:AI32"/>
    <mergeCell ref="AJ30:AK30"/>
    <mergeCell ref="AJ35:AK35"/>
    <mergeCell ref="AJ36:AK36"/>
    <mergeCell ref="AE6:AE7"/>
    <mergeCell ref="AF6:AF7"/>
    <mergeCell ref="AA26:AA27"/>
    <mergeCell ref="AB26:AB27"/>
    <mergeCell ref="AC26:AC27"/>
    <mergeCell ref="AI10:AI11"/>
    <mergeCell ref="AL10:AL11"/>
    <mergeCell ref="AN10:AR10"/>
    <mergeCell ref="AN11:AR11"/>
    <mergeCell ref="V35:W35"/>
    <mergeCell ref="AD26:AD27"/>
    <mergeCell ref="AO26:AO29"/>
    <mergeCell ref="AP26:AP29"/>
    <mergeCell ref="AQ26:AQ29"/>
    <mergeCell ref="AR26:AR29"/>
    <mergeCell ref="AM26:AM29"/>
    <mergeCell ref="AS13:AS14"/>
    <mergeCell ref="AM14:AM17"/>
    <mergeCell ref="AN14:AN17"/>
    <mergeCell ref="AI19:AI20"/>
    <mergeCell ref="AJ19:AK19"/>
    <mergeCell ref="AM19:AM24"/>
    <mergeCell ref="AL20:AL21"/>
    <mergeCell ref="AL22:AL23"/>
    <mergeCell ref="AS6:AS7"/>
    <mergeCell ref="AT6:AT7"/>
    <mergeCell ref="L6:L7"/>
    <mergeCell ref="K6:K7"/>
    <mergeCell ref="V8:V9"/>
    <mergeCell ref="AM6:AR6"/>
    <mergeCell ref="AN7:AR7"/>
    <mergeCell ref="AJ8:AJ9"/>
    <mergeCell ref="AN8:AR8"/>
    <mergeCell ref="Z8:A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591AA-13D6-483E-89AC-201B59B55FE1}">
  <sheetPr codeName="Feuil2"/>
  <dimension ref="A1:AE81"/>
  <sheetViews>
    <sheetView workbookViewId="0">
      <pane ySplit="6" topLeftCell="A7" activePane="bottomLeft" state="frozen"/>
      <selection activeCell="C24" sqref="C24"/>
      <selection pane="bottomLeft"/>
    </sheetView>
  </sheetViews>
  <sheetFormatPr baseColWidth="10" defaultColWidth="11.44140625" defaultRowHeight="14.4" x14ac:dyDescent="0.3"/>
  <cols>
    <col min="1" max="1" width="3" style="384" customWidth="1"/>
    <col min="2" max="5" width="21" style="384" customWidth="1"/>
    <col min="6" max="21" width="11.44140625" style="384"/>
    <col min="22" max="25" width="21" style="384" hidden="1" customWidth="1"/>
    <col min="26" max="27" width="11.44140625" style="386" hidden="1" customWidth="1"/>
    <col min="28" max="31" width="21" style="384" hidden="1" customWidth="1"/>
    <col min="32" max="16384" width="11.44140625" style="384"/>
  </cols>
  <sheetData>
    <row r="1" spans="1:31" x14ac:dyDescent="0.3">
      <c r="A1" s="383"/>
      <c r="B1" s="383" t="str">
        <f>IF(Lang=Instructions!$B$40,'2'!V1,'2'!AB1)</f>
        <v>6.11 Courbe de taux d'actualisation</v>
      </c>
      <c r="C1" s="5"/>
      <c r="D1" s="5"/>
      <c r="E1" s="5"/>
      <c r="F1" s="5"/>
      <c r="G1" s="5"/>
      <c r="H1" s="5"/>
      <c r="I1" s="5"/>
      <c r="J1" s="5"/>
      <c r="K1" s="5"/>
      <c r="L1" s="5"/>
      <c r="M1" s="5"/>
      <c r="V1" s="383" t="s">
        <v>790</v>
      </c>
      <c r="W1" s="5"/>
      <c r="X1" s="5"/>
      <c r="Y1" s="5"/>
      <c r="AB1" s="383" t="s">
        <v>791</v>
      </c>
      <c r="AC1" s="5"/>
      <c r="AD1" s="5"/>
      <c r="AE1" s="5"/>
    </row>
    <row r="2" spans="1:31" ht="15" thickBot="1" x14ac:dyDescent="0.35">
      <c r="A2" s="5"/>
      <c r="B2" s="5" t="str">
        <f>IF(Lang=Instructions!$B$40,'2'!V2,'2'!AB2)</f>
        <v>Tableau 2</v>
      </c>
      <c r="C2" s="5"/>
      <c r="D2" s="5"/>
      <c r="E2" s="5"/>
      <c r="V2" s="5" t="s">
        <v>217</v>
      </c>
      <c r="W2" s="5"/>
      <c r="X2" s="5"/>
      <c r="Y2" s="5"/>
      <c r="AB2" s="5" t="s">
        <v>7</v>
      </c>
      <c r="AC2" s="5"/>
      <c r="AD2" s="5"/>
      <c r="AE2" s="5"/>
    </row>
    <row r="3" spans="1:31" ht="43.5" customHeight="1" thickBot="1" x14ac:dyDescent="0.35">
      <c r="B3" s="669" t="str">
        <f>IF(Lang=Instructions!$B$40,'2'!V3,'2'!AB3)</f>
        <v>Courbes de référence des catégories liquide et illiquide - 
Affaires canadiennes seulement à la fin de l'année financière courante</v>
      </c>
      <c r="C3" s="670"/>
      <c r="D3" s="670"/>
      <c r="E3" s="671"/>
      <c r="V3" s="665" t="s">
        <v>218</v>
      </c>
      <c r="W3" s="665"/>
      <c r="X3" s="665"/>
      <c r="Y3" s="665"/>
      <c r="AB3" s="665" t="s">
        <v>221</v>
      </c>
      <c r="AC3" s="665"/>
      <c r="AD3" s="665"/>
      <c r="AE3" s="665"/>
    </row>
    <row r="4" spans="1:31" ht="15" customHeight="1" x14ac:dyDescent="0.3">
      <c r="B4" s="672" t="str">
        <f>IF(Lang=Instructions!$B$40,'2'!V4,'2'!AB4)</f>
        <v>Fin de l'année*</v>
      </c>
      <c r="C4" s="672" t="str">
        <f>IF(Lang=Instructions!$B$40,'2'!W4,'2'!AC4)</f>
        <v>Taux sans risque de la courbe de référence 
(%)</v>
      </c>
      <c r="D4" s="672" t="str">
        <f>IF(Lang=Instructions!$B$40,'2'!X4,'2'!AD4)</f>
        <v>Prime d'illiquidité de la catégorie liquide 
(%)</v>
      </c>
      <c r="E4" s="672" t="str">
        <f>IF(Lang=Instructions!$B$40,'2'!Y4,'2'!AE4)</f>
        <v>Prime d'illiquidité de la catégorie illiquide 
(%)</v>
      </c>
      <c r="V4" s="666" t="s">
        <v>288</v>
      </c>
      <c r="W4" s="666" t="s">
        <v>449</v>
      </c>
      <c r="X4" s="666" t="s">
        <v>855</v>
      </c>
      <c r="Y4" s="666" t="s">
        <v>856</v>
      </c>
      <c r="AB4" s="666" t="s">
        <v>289</v>
      </c>
      <c r="AC4" s="666" t="s">
        <v>235</v>
      </c>
      <c r="AD4" s="666" t="s">
        <v>853</v>
      </c>
      <c r="AE4" s="666" t="s">
        <v>854</v>
      </c>
    </row>
    <row r="5" spans="1:31" x14ac:dyDescent="0.3">
      <c r="B5" s="672"/>
      <c r="C5" s="672"/>
      <c r="D5" s="672"/>
      <c r="E5" s="672"/>
      <c r="V5" s="667"/>
      <c r="W5" s="667"/>
      <c r="X5" s="667"/>
      <c r="Y5" s="667"/>
      <c r="AB5" s="667"/>
      <c r="AC5" s="667"/>
      <c r="AD5" s="667"/>
      <c r="AE5" s="667"/>
    </row>
    <row r="6" spans="1:31" ht="36" customHeight="1" thickBot="1" x14ac:dyDescent="0.35">
      <c r="B6" s="673"/>
      <c r="C6" s="673"/>
      <c r="D6" s="673"/>
      <c r="E6" s="673"/>
      <c r="V6" s="668"/>
      <c r="W6" s="668"/>
      <c r="X6" s="668"/>
      <c r="Y6" s="668"/>
      <c r="AB6" s="668"/>
      <c r="AC6" s="668"/>
      <c r="AD6" s="668"/>
      <c r="AE6" s="668"/>
    </row>
    <row r="7" spans="1:31" ht="12" customHeight="1" x14ac:dyDescent="0.3">
      <c r="A7" s="442"/>
      <c r="B7" s="443"/>
      <c r="C7" s="254" t="s">
        <v>283</v>
      </c>
      <c r="D7" s="254" t="s">
        <v>284</v>
      </c>
      <c r="E7" s="255" t="s">
        <v>425</v>
      </c>
      <c r="V7" s="442"/>
      <c r="W7" s="151"/>
      <c r="X7" s="151"/>
      <c r="Y7" s="152"/>
      <c r="AB7" s="442"/>
      <c r="AC7" s="151"/>
      <c r="AD7" s="151"/>
      <c r="AE7" s="152"/>
    </row>
    <row r="8" spans="1:31" x14ac:dyDescent="0.3">
      <c r="A8" s="153" t="s">
        <v>283</v>
      </c>
      <c r="B8" s="413">
        <v>1</v>
      </c>
      <c r="C8" s="528"/>
      <c r="D8" s="528"/>
      <c r="E8" s="529"/>
      <c r="V8" s="414">
        <v>1</v>
      </c>
      <c r="W8" s="491"/>
      <c r="X8" s="491"/>
      <c r="Y8" s="492"/>
      <c r="AB8" s="414">
        <v>1</v>
      </c>
      <c r="AC8" s="491"/>
      <c r="AD8" s="491"/>
      <c r="AE8" s="492"/>
    </row>
    <row r="9" spans="1:31" x14ac:dyDescent="0.3">
      <c r="A9" s="154" t="s">
        <v>284</v>
      </c>
      <c r="B9" s="415">
        <v>2</v>
      </c>
      <c r="C9" s="530"/>
      <c r="D9" s="530"/>
      <c r="E9" s="531"/>
      <c r="V9" s="416">
        <v>2</v>
      </c>
      <c r="W9" s="493"/>
      <c r="X9" s="493"/>
      <c r="Y9" s="494"/>
      <c r="AB9" s="416">
        <v>2</v>
      </c>
      <c r="AC9" s="493"/>
      <c r="AD9" s="493"/>
      <c r="AE9" s="494"/>
    </row>
    <row r="10" spans="1:31" x14ac:dyDescent="0.3">
      <c r="A10" s="153" t="s">
        <v>425</v>
      </c>
      <c r="B10" s="417">
        <v>3</v>
      </c>
      <c r="C10" s="530"/>
      <c r="D10" s="530"/>
      <c r="E10" s="531"/>
      <c r="V10" s="418">
        <v>3</v>
      </c>
      <c r="W10" s="493"/>
      <c r="X10" s="493"/>
      <c r="Y10" s="494"/>
      <c r="AB10" s="418">
        <v>3</v>
      </c>
      <c r="AC10" s="493"/>
      <c r="AD10" s="493"/>
      <c r="AE10" s="494"/>
    </row>
    <row r="11" spans="1:31" x14ac:dyDescent="0.3">
      <c r="A11" s="154" t="s">
        <v>632</v>
      </c>
      <c r="B11" s="417">
        <v>4</v>
      </c>
      <c r="C11" s="530"/>
      <c r="D11" s="530"/>
      <c r="E11" s="531"/>
      <c r="V11" s="418">
        <v>4</v>
      </c>
      <c r="W11" s="493"/>
      <c r="X11" s="493"/>
      <c r="Y11" s="494"/>
      <c r="AB11" s="418">
        <v>4</v>
      </c>
      <c r="AC11" s="493"/>
      <c r="AD11" s="493"/>
      <c r="AE11" s="494"/>
    </row>
    <row r="12" spans="1:31" x14ac:dyDescent="0.3">
      <c r="A12" s="153" t="s">
        <v>633</v>
      </c>
      <c r="B12" s="417">
        <v>5</v>
      </c>
      <c r="C12" s="530"/>
      <c r="D12" s="530"/>
      <c r="E12" s="531"/>
      <c r="V12" s="418">
        <v>5</v>
      </c>
      <c r="W12" s="493"/>
      <c r="X12" s="493"/>
      <c r="Y12" s="494"/>
      <c r="AB12" s="418">
        <v>5</v>
      </c>
      <c r="AC12" s="493"/>
      <c r="AD12" s="493"/>
      <c r="AE12" s="494"/>
    </row>
    <row r="13" spans="1:31" x14ac:dyDescent="0.3">
      <c r="A13" s="154" t="s">
        <v>634</v>
      </c>
      <c r="B13" s="417">
        <v>6</v>
      </c>
      <c r="C13" s="530"/>
      <c r="D13" s="530"/>
      <c r="E13" s="531"/>
      <c r="V13" s="418">
        <v>6</v>
      </c>
      <c r="W13" s="493"/>
      <c r="X13" s="493"/>
      <c r="Y13" s="494"/>
      <c r="AB13" s="418">
        <v>6</v>
      </c>
      <c r="AC13" s="493"/>
      <c r="AD13" s="493"/>
      <c r="AE13" s="494"/>
    </row>
    <row r="14" spans="1:31" x14ac:dyDescent="0.3">
      <c r="A14" s="153" t="s">
        <v>635</v>
      </c>
      <c r="B14" s="417">
        <v>7</v>
      </c>
      <c r="C14" s="530"/>
      <c r="D14" s="530"/>
      <c r="E14" s="531"/>
      <c r="V14" s="418">
        <v>7</v>
      </c>
      <c r="W14" s="493"/>
      <c r="X14" s="493"/>
      <c r="Y14" s="494"/>
      <c r="AB14" s="418">
        <v>7</v>
      </c>
      <c r="AC14" s="493"/>
      <c r="AD14" s="493"/>
      <c r="AE14" s="494"/>
    </row>
    <row r="15" spans="1:31" x14ac:dyDescent="0.3">
      <c r="A15" s="154" t="s">
        <v>636</v>
      </c>
      <c r="B15" s="417">
        <v>8</v>
      </c>
      <c r="C15" s="530"/>
      <c r="D15" s="530"/>
      <c r="E15" s="531"/>
      <c r="V15" s="418">
        <v>8</v>
      </c>
      <c r="W15" s="493"/>
      <c r="X15" s="493"/>
      <c r="Y15" s="494"/>
      <c r="AB15" s="418">
        <v>8</v>
      </c>
      <c r="AC15" s="493"/>
      <c r="AD15" s="493"/>
      <c r="AE15" s="494"/>
    </row>
    <row r="16" spans="1:31" x14ac:dyDescent="0.3">
      <c r="A16" s="153" t="s">
        <v>637</v>
      </c>
      <c r="B16" s="417">
        <v>9</v>
      </c>
      <c r="C16" s="530"/>
      <c r="D16" s="530"/>
      <c r="E16" s="531"/>
      <c r="V16" s="418">
        <v>9</v>
      </c>
      <c r="W16" s="493"/>
      <c r="X16" s="493"/>
      <c r="Y16" s="494"/>
      <c r="AB16" s="418">
        <v>9</v>
      </c>
      <c r="AC16" s="493"/>
      <c r="AD16" s="493"/>
      <c r="AE16" s="494"/>
    </row>
    <row r="17" spans="1:31" x14ac:dyDescent="0.3">
      <c r="A17" s="153" t="s">
        <v>638</v>
      </c>
      <c r="B17" s="417">
        <v>10</v>
      </c>
      <c r="C17" s="530"/>
      <c r="D17" s="530"/>
      <c r="E17" s="531"/>
      <c r="V17" s="418">
        <v>10</v>
      </c>
      <c r="W17" s="493"/>
      <c r="X17" s="493"/>
      <c r="Y17" s="494"/>
      <c r="AB17" s="418">
        <v>10</v>
      </c>
      <c r="AC17" s="493"/>
      <c r="AD17" s="493"/>
      <c r="AE17" s="494"/>
    </row>
    <row r="18" spans="1:31" x14ac:dyDescent="0.3">
      <c r="A18" s="154" t="s">
        <v>639</v>
      </c>
      <c r="B18" s="417">
        <v>11</v>
      </c>
      <c r="C18" s="530"/>
      <c r="D18" s="530"/>
      <c r="E18" s="531"/>
      <c r="V18" s="418">
        <v>11</v>
      </c>
      <c r="W18" s="493"/>
      <c r="X18" s="493"/>
      <c r="Y18" s="494"/>
      <c r="AB18" s="418">
        <v>11</v>
      </c>
      <c r="AC18" s="493"/>
      <c r="AD18" s="493"/>
      <c r="AE18" s="494"/>
    </row>
    <row r="19" spans="1:31" x14ac:dyDescent="0.3">
      <c r="A19" s="153" t="s">
        <v>640</v>
      </c>
      <c r="B19" s="417">
        <v>12</v>
      </c>
      <c r="C19" s="530"/>
      <c r="D19" s="530"/>
      <c r="E19" s="531"/>
      <c r="V19" s="418">
        <v>12</v>
      </c>
      <c r="W19" s="493"/>
      <c r="X19" s="493"/>
      <c r="Y19" s="494"/>
      <c r="AB19" s="418">
        <v>12</v>
      </c>
      <c r="AC19" s="493"/>
      <c r="AD19" s="493"/>
      <c r="AE19" s="494"/>
    </row>
    <row r="20" spans="1:31" x14ac:dyDescent="0.3">
      <c r="A20" s="154" t="s">
        <v>641</v>
      </c>
      <c r="B20" s="417">
        <v>13</v>
      </c>
      <c r="C20" s="530"/>
      <c r="D20" s="530"/>
      <c r="E20" s="531"/>
      <c r="V20" s="418">
        <v>13</v>
      </c>
      <c r="W20" s="493"/>
      <c r="X20" s="493"/>
      <c r="Y20" s="494"/>
      <c r="AB20" s="418">
        <v>13</v>
      </c>
      <c r="AC20" s="493"/>
      <c r="AD20" s="493"/>
      <c r="AE20" s="494"/>
    </row>
    <row r="21" spans="1:31" x14ac:dyDescent="0.3">
      <c r="A21" s="153" t="s">
        <v>642</v>
      </c>
      <c r="B21" s="417">
        <v>14</v>
      </c>
      <c r="C21" s="530"/>
      <c r="D21" s="530"/>
      <c r="E21" s="531"/>
      <c r="V21" s="418">
        <v>14</v>
      </c>
      <c r="W21" s="493"/>
      <c r="X21" s="493"/>
      <c r="Y21" s="494"/>
      <c r="AB21" s="418">
        <v>14</v>
      </c>
      <c r="AC21" s="493"/>
      <c r="AD21" s="493"/>
      <c r="AE21" s="494"/>
    </row>
    <row r="22" spans="1:31" x14ac:dyDescent="0.3">
      <c r="A22" s="154" t="s">
        <v>643</v>
      </c>
      <c r="B22" s="417">
        <v>15</v>
      </c>
      <c r="C22" s="530"/>
      <c r="D22" s="530"/>
      <c r="E22" s="531"/>
      <c r="V22" s="418">
        <v>15</v>
      </c>
      <c r="W22" s="493"/>
      <c r="X22" s="493"/>
      <c r="Y22" s="494"/>
      <c r="AB22" s="418">
        <v>15</v>
      </c>
      <c r="AC22" s="493"/>
      <c r="AD22" s="493"/>
      <c r="AE22" s="494"/>
    </row>
    <row r="23" spans="1:31" x14ac:dyDescent="0.3">
      <c r="A23" s="153" t="s">
        <v>644</v>
      </c>
      <c r="B23" s="417">
        <v>16</v>
      </c>
      <c r="C23" s="530"/>
      <c r="D23" s="530"/>
      <c r="E23" s="531"/>
      <c r="V23" s="418">
        <v>16</v>
      </c>
      <c r="W23" s="493"/>
      <c r="X23" s="493"/>
      <c r="Y23" s="494"/>
      <c r="AB23" s="418">
        <v>16</v>
      </c>
      <c r="AC23" s="493"/>
      <c r="AD23" s="493"/>
      <c r="AE23" s="494"/>
    </row>
    <row r="24" spans="1:31" x14ac:dyDescent="0.3">
      <c r="A24" s="154" t="s">
        <v>645</v>
      </c>
      <c r="B24" s="417">
        <v>17</v>
      </c>
      <c r="C24" s="530"/>
      <c r="D24" s="530"/>
      <c r="E24" s="531"/>
      <c r="V24" s="418">
        <v>17</v>
      </c>
      <c r="W24" s="493"/>
      <c r="X24" s="493"/>
      <c r="Y24" s="494"/>
      <c r="AB24" s="418">
        <v>17</v>
      </c>
      <c r="AC24" s="493"/>
      <c r="AD24" s="493"/>
      <c r="AE24" s="494"/>
    </row>
    <row r="25" spans="1:31" x14ac:dyDescent="0.3">
      <c r="A25" s="153" t="s">
        <v>646</v>
      </c>
      <c r="B25" s="417">
        <v>18</v>
      </c>
      <c r="C25" s="530"/>
      <c r="D25" s="530"/>
      <c r="E25" s="531"/>
      <c r="V25" s="418">
        <v>18</v>
      </c>
      <c r="W25" s="493"/>
      <c r="X25" s="493"/>
      <c r="Y25" s="494"/>
      <c r="AB25" s="418">
        <v>18</v>
      </c>
      <c r="AC25" s="493"/>
      <c r="AD25" s="493"/>
      <c r="AE25" s="494"/>
    </row>
    <row r="26" spans="1:31" x14ac:dyDescent="0.3">
      <c r="A26" s="153" t="s">
        <v>647</v>
      </c>
      <c r="B26" s="417">
        <v>19</v>
      </c>
      <c r="C26" s="530"/>
      <c r="D26" s="530"/>
      <c r="E26" s="531"/>
      <c r="V26" s="418">
        <v>19</v>
      </c>
      <c r="W26" s="493"/>
      <c r="X26" s="493"/>
      <c r="Y26" s="494"/>
      <c r="AB26" s="418">
        <v>19</v>
      </c>
      <c r="AC26" s="493"/>
      <c r="AD26" s="493"/>
      <c r="AE26" s="494"/>
    </row>
    <row r="27" spans="1:31" x14ac:dyDescent="0.3">
      <c r="A27" s="154" t="s">
        <v>648</v>
      </c>
      <c r="B27" s="417">
        <v>20</v>
      </c>
      <c r="C27" s="530"/>
      <c r="D27" s="530"/>
      <c r="E27" s="531"/>
      <c r="V27" s="418">
        <v>20</v>
      </c>
      <c r="W27" s="493"/>
      <c r="X27" s="493"/>
      <c r="Y27" s="494"/>
      <c r="AB27" s="418">
        <v>20</v>
      </c>
      <c r="AC27" s="493"/>
      <c r="AD27" s="493"/>
      <c r="AE27" s="494"/>
    </row>
    <row r="28" spans="1:31" x14ac:dyDescent="0.3">
      <c r="A28" s="153" t="s">
        <v>649</v>
      </c>
      <c r="B28" s="417">
        <v>21</v>
      </c>
      <c r="C28" s="530"/>
      <c r="D28" s="530"/>
      <c r="E28" s="531"/>
      <c r="V28" s="418">
        <v>21</v>
      </c>
      <c r="W28" s="493"/>
      <c r="X28" s="493"/>
      <c r="Y28" s="494"/>
      <c r="AB28" s="418">
        <v>21</v>
      </c>
      <c r="AC28" s="493"/>
      <c r="AD28" s="493"/>
      <c r="AE28" s="494"/>
    </row>
    <row r="29" spans="1:31" x14ac:dyDescent="0.3">
      <c r="A29" s="154" t="s">
        <v>650</v>
      </c>
      <c r="B29" s="417">
        <v>22</v>
      </c>
      <c r="C29" s="530"/>
      <c r="D29" s="530"/>
      <c r="E29" s="531"/>
      <c r="V29" s="418">
        <v>22</v>
      </c>
      <c r="W29" s="493"/>
      <c r="X29" s="493"/>
      <c r="Y29" s="494"/>
      <c r="AB29" s="418">
        <v>22</v>
      </c>
      <c r="AC29" s="493"/>
      <c r="AD29" s="493"/>
      <c r="AE29" s="494"/>
    </row>
    <row r="30" spans="1:31" x14ac:dyDescent="0.3">
      <c r="A30" s="153" t="s">
        <v>651</v>
      </c>
      <c r="B30" s="417">
        <v>23</v>
      </c>
      <c r="C30" s="530"/>
      <c r="D30" s="530"/>
      <c r="E30" s="531"/>
      <c r="V30" s="418">
        <v>23</v>
      </c>
      <c r="W30" s="493"/>
      <c r="X30" s="493"/>
      <c r="Y30" s="494"/>
      <c r="AB30" s="418">
        <v>23</v>
      </c>
      <c r="AC30" s="493"/>
      <c r="AD30" s="493"/>
      <c r="AE30" s="494"/>
    </row>
    <row r="31" spans="1:31" x14ac:dyDescent="0.3">
      <c r="A31" s="154" t="s">
        <v>652</v>
      </c>
      <c r="B31" s="417">
        <v>24</v>
      </c>
      <c r="C31" s="530"/>
      <c r="D31" s="530"/>
      <c r="E31" s="531"/>
      <c r="V31" s="418">
        <v>24</v>
      </c>
      <c r="W31" s="493"/>
      <c r="X31" s="493"/>
      <c r="Y31" s="494"/>
      <c r="AB31" s="418">
        <v>24</v>
      </c>
      <c r="AC31" s="493"/>
      <c r="AD31" s="493"/>
      <c r="AE31" s="494"/>
    </row>
    <row r="32" spans="1:31" x14ac:dyDescent="0.3">
      <c r="A32" s="153" t="s">
        <v>653</v>
      </c>
      <c r="B32" s="417">
        <v>25</v>
      </c>
      <c r="C32" s="530"/>
      <c r="D32" s="530"/>
      <c r="E32" s="531"/>
      <c r="V32" s="418">
        <v>25</v>
      </c>
      <c r="W32" s="493"/>
      <c r="X32" s="493"/>
      <c r="Y32" s="494"/>
      <c r="AB32" s="418">
        <v>25</v>
      </c>
      <c r="AC32" s="493"/>
      <c r="AD32" s="493"/>
      <c r="AE32" s="494"/>
    </row>
    <row r="33" spans="1:31" x14ac:dyDescent="0.3">
      <c r="A33" s="154" t="s">
        <v>654</v>
      </c>
      <c r="B33" s="417">
        <v>26</v>
      </c>
      <c r="C33" s="530"/>
      <c r="D33" s="530"/>
      <c r="E33" s="531"/>
      <c r="V33" s="418">
        <v>26</v>
      </c>
      <c r="W33" s="493"/>
      <c r="X33" s="493"/>
      <c r="Y33" s="494"/>
      <c r="AB33" s="418">
        <v>26</v>
      </c>
      <c r="AC33" s="493"/>
      <c r="AD33" s="493"/>
      <c r="AE33" s="494"/>
    </row>
    <row r="34" spans="1:31" x14ac:dyDescent="0.3">
      <c r="A34" s="153" t="s">
        <v>655</v>
      </c>
      <c r="B34" s="417">
        <v>27</v>
      </c>
      <c r="C34" s="530"/>
      <c r="D34" s="530"/>
      <c r="E34" s="531"/>
      <c r="V34" s="418">
        <v>27</v>
      </c>
      <c r="W34" s="493"/>
      <c r="X34" s="493"/>
      <c r="Y34" s="494"/>
      <c r="AB34" s="418">
        <v>27</v>
      </c>
      <c r="AC34" s="493"/>
      <c r="AD34" s="493"/>
      <c r="AE34" s="494"/>
    </row>
    <row r="35" spans="1:31" x14ac:dyDescent="0.3">
      <c r="A35" s="153" t="s">
        <v>656</v>
      </c>
      <c r="B35" s="417">
        <v>28</v>
      </c>
      <c r="C35" s="530"/>
      <c r="D35" s="530"/>
      <c r="E35" s="531"/>
      <c r="V35" s="418">
        <v>28</v>
      </c>
      <c r="W35" s="493"/>
      <c r="X35" s="493"/>
      <c r="Y35" s="494"/>
      <c r="AB35" s="418">
        <v>28</v>
      </c>
      <c r="AC35" s="493"/>
      <c r="AD35" s="493"/>
      <c r="AE35" s="494"/>
    </row>
    <row r="36" spans="1:31" x14ac:dyDescent="0.3">
      <c r="A36" s="154" t="s">
        <v>657</v>
      </c>
      <c r="B36" s="417">
        <v>29</v>
      </c>
      <c r="C36" s="530"/>
      <c r="D36" s="530"/>
      <c r="E36" s="531"/>
      <c r="V36" s="418">
        <v>29</v>
      </c>
      <c r="W36" s="493"/>
      <c r="X36" s="493"/>
      <c r="Y36" s="494"/>
      <c r="AB36" s="418">
        <v>29</v>
      </c>
      <c r="AC36" s="493"/>
      <c r="AD36" s="493"/>
      <c r="AE36" s="494"/>
    </row>
    <row r="37" spans="1:31" x14ac:dyDescent="0.3">
      <c r="A37" s="153" t="s">
        <v>658</v>
      </c>
      <c r="B37" s="417">
        <v>30</v>
      </c>
      <c r="C37" s="530"/>
      <c r="D37" s="530"/>
      <c r="E37" s="531"/>
      <c r="V37" s="418">
        <v>30</v>
      </c>
      <c r="W37" s="493"/>
      <c r="X37" s="493"/>
      <c r="Y37" s="494"/>
      <c r="AB37" s="418">
        <v>30</v>
      </c>
      <c r="AC37" s="493"/>
      <c r="AD37" s="493"/>
      <c r="AE37" s="494"/>
    </row>
    <row r="38" spans="1:31" x14ac:dyDescent="0.3">
      <c r="A38" s="154" t="s">
        <v>659</v>
      </c>
      <c r="B38" s="417">
        <v>31</v>
      </c>
      <c r="C38" s="530"/>
      <c r="D38" s="530"/>
      <c r="E38" s="531"/>
      <c r="V38" s="418">
        <v>31</v>
      </c>
      <c r="W38" s="493"/>
      <c r="X38" s="493"/>
      <c r="Y38" s="494"/>
      <c r="AB38" s="418">
        <v>31</v>
      </c>
      <c r="AC38" s="493"/>
      <c r="AD38" s="493"/>
      <c r="AE38" s="494"/>
    </row>
    <row r="39" spans="1:31" x14ac:dyDescent="0.3">
      <c r="A39" s="153" t="s">
        <v>660</v>
      </c>
      <c r="B39" s="417">
        <v>32</v>
      </c>
      <c r="C39" s="530"/>
      <c r="D39" s="530"/>
      <c r="E39" s="531"/>
      <c r="V39" s="418">
        <v>32</v>
      </c>
      <c r="W39" s="493"/>
      <c r="X39" s="493"/>
      <c r="Y39" s="494"/>
      <c r="AB39" s="418">
        <v>32</v>
      </c>
      <c r="AC39" s="493"/>
      <c r="AD39" s="493"/>
      <c r="AE39" s="494"/>
    </row>
    <row r="40" spans="1:31" x14ac:dyDescent="0.3">
      <c r="A40" s="154" t="s">
        <v>661</v>
      </c>
      <c r="B40" s="417">
        <v>33</v>
      </c>
      <c r="C40" s="530"/>
      <c r="D40" s="530"/>
      <c r="E40" s="531"/>
      <c r="V40" s="418">
        <v>33</v>
      </c>
      <c r="W40" s="493"/>
      <c r="X40" s="493"/>
      <c r="Y40" s="494"/>
      <c r="AB40" s="418">
        <v>33</v>
      </c>
      <c r="AC40" s="493"/>
      <c r="AD40" s="493"/>
      <c r="AE40" s="494"/>
    </row>
    <row r="41" spans="1:31" x14ac:dyDescent="0.3">
      <c r="A41" s="153" t="s">
        <v>662</v>
      </c>
      <c r="B41" s="417">
        <v>34</v>
      </c>
      <c r="C41" s="530"/>
      <c r="D41" s="530"/>
      <c r="E41" s="531"/>
      <c r="V41" s="418">
        <v>34</v>
      </c>
      <c r="W41" s="493"/>
      <c r="X41" s="493"/>
      <c r="Y41" s="494"/>
      <c r="AB41" s="418">
        <v>34</v>
      </c>
      <c r="AC41" s="493"/>
      <c r="AD41" s="493"/>
      <c r="AE41" s="494"/>
    </row>
    <row r="42" spans="1:31" x14ac:dyDescent="0.3">
      <c r="A42" s="154" t="s">
        <v>663</v>
      </c>
      <c r="B42" s="417">
        <v>35</v>
      </c>
      <c r="C42" s="530"/>
      <c r="D42" s="530"/>
      <c r="E42" s="531"/>
      <c r="V42" s="418">
        <v>35</v>
      </c>
      <c r="W42" s="493"/>
      <c r="X42" s="493"/>
      <c r="Y42" s="494"/>
      <c r="AB42" s="418">
        <v>35</v>
      </c>
      <c r="AC42" s="493"/>
      <c r="AD42" s="493"/>
      <c r="AE42" s="494"/>
    </row>
    <row r="43" spans="1:31" x14ac:dyDescent="0.3">
      <c r="A43" s="153" t="s">
        <v>664</v>
      </c>
      <c r="B43" s="417">
        <v>36</v>
      </c>
      <c r="C43" s="530"/>
      <c r="D43" s="530"/>
      <c r="E43" s="531"/>
      <c r="V43" s="418">
        <v>36</v>
      </c>
      <c r="W43" s="493"/>
      <c r="X43" s="493"/>
      <c r="Y43" s="494"/>
      <c r="AB43" s="418">
        <v>36</v>
      </c>
      <c r="AC43" s="493"/>
      <c r="AD43" s="493"/>
      <c r="AE43" s="494"/>
    </row>
    <row r="44" spans="1:31" x14ac:dyDescent="0.3">
      <c r="A44" s="153" t="s">
        <v>665</v>
      </c>
      <c r="B44" s="417">
        <v>37</v>
      </c>
      <c r="C44" s="530"/>
      <c r="D44" s="530"/>
      <c r="E44" s="531"/>
      <c r="V44" s="418">
        <v>37</v>
      </c>
      <c r="W44" s="493"/>
      <c r="X44" s="493"/>
      <c r="Y44" s="494"/>
      <c r="AB44" s="418">
        <v>37</v>
      </c>
      <c r="AC44" s="493"/>
      <c r="AD44" s="493"/>
      <c r="AE44" s="494"/>
    </row>
    <row r="45" spans="1:31" x14ac:dyDescent="0.3">
      <c r="A45" s="154" t="s">
        <v>666</v>
      </c>
      <c r="B45" s="417">
        <v>38</v>
      </c>
      <c r="C45" s="530"/>
      <c r="D45" s="530"/>
      <c r="E45" s="531"/>
      <c r="V45" s="418">
        <v>38</v>
      </c>
      <c r="W45" s="493"/>
      <c r="X45" s="493"/>
      <c r="Y45" s="494"/>
      <c r="AB45" s="418">
        <v>38</v>
      </c>
      <c r="AC45" s="493"/>
      <c r="AD45" s="493"/>
      <c r="AE45" s="494"/>
    </row>
    <row r="46" spans="1:31" x14ac:dyDescent="0.3">
      <c r="A46" s="153" t="s">
        <v>667</v>
      </c>
      <c r="B46" s="417">
        <v>39</v>
      </c>
      <c r="C46" s="530"/>
      <c r="D46" s="530"/>
      <c r="E46" s="531"/>
      <c r="V46" s="418">
        <v>39</v>
      </c>
      <c r="W46" s="493"/>
      <c r="X46" s="493"/>
      <c r="Y46" s="494"/>
      <c r="AB46" s="418">
        <v>39</v>
      </c>
      <c r="AC46" s="493"/>
      <c r="AD46" s="493"/>
      <c r="AE46" s="494"/>
    </row>
    <row r="47" spans="1:31" x14ac:dyDescent="0.3">
      <c r="A47" s="154" t="s">
        <v>668</v>
      </c>
      <c r="B47" s="417">
        <v>40</v>
      </c>
      <c r="C47" s="530"/>
      <c r="D47" s="530"/>
      <c r="E47" s="531"/>
      <c r="V47" s="418">
        <v>40</v>
      </c>
      <c r="W47" s="493"/>
      <c r="X47" s="493"/>
      <c r="Y47" s="494"/>
      <c r="AB47" s="418">
        <v>40</v>
      </c>
      <c r="AC47" s="493"/>
      <c r="AD47" s="493"/>
      <c r="AE47" s="494"/>
    </row>
    <row r="48" spans="1:31" x14ac:dyDescent="0.3">
      <c r="A48" s="153" t="s">
        <v>669</v>
      </c>
      <c r="B48" s="417">
        <v>41</v>
      </c>
      <c r="C48" s="530"/>
      <c r="D48" s="530"/>
      <c r="E48" s="531"/>
      <c r="V48" s="418">
        <v>41</v>
      </c>
      <c r="W48" s="493"/>
      <c r="X48" s="493"/>
      <c r="Y48" s="494"/>
      <c r="AB48" s="418">
        <v>41</v>
      </c>
      <c r="AC48" s="493"/>
      <c r="AD48" s="493"/>
      <c r="AE48" s="494"/>
    </row>
    <row r="49" spans="1:31" x14ac:dyDescent="0.3">
      <c r="A49" s="154" t="s">
        <v>670</v>
      </c>
      <c r="B49" s="417">
        <v>42</v>
      </c>
      <c r="C49" s="530"/>
      <c r="D49" s="530"/>
      <c r="E49" s="531"/>
      <c r="V49" s="418">
        <v>42</v>
      </c>
      <c r="W49" s="493"/>
      <c r="X49" s="493"/>
      <c r="Y49" s="494"/>
      <c r="AB49" s="418">
        <v>42</v>
      </c>
      <c r="AC49" s="493"/>
      <c r="AD49" s="493"/>
      <c r="AE49" s="494"/>
    </row>
    <row r="50" spans="1:31" x14ac:dyDescent="0.3">
      <c r="A50" s="153" t="s">
        <v>671</v>
      </c>
      <c r="B50" s="417">
        <v>43</v>
      </c>
      <c r="C50" s="530"/>
      <c r="D50" s="530"/>
      <c r="E50" s="531"/>
      <c r="V50" s="418">
        <v>43</v>
      </c>
      <c r="W50" s="493"/>
      <c r="X50" s="493"/>
      <c r="Y50" s="494"/>
      <c r="AB50" s="418">
        <v>43</v>
      </c>
      <c r="AC50" s="493"/>
      <c r="AD50" s="493"/>
      <c r="AE50" s="494"/>
    </row>
    <row r="51" spans="1:31" x14ac:dyDescent="0.3">
      <c r="A51" s="154" t="s">
        <v>672</v>
      </c>
      <c r="B51" s="417">
        <v>44</v>
      </c>
      <c r="C51" s="530"/>
      <c r="D51" s="530"/>
      <c r="E51" s="531"/>
      <c r="V51" s="418">
        <v>44</v>
      </c>
      <c r="W51" s="493"/>
      <c r="X51" s="493"/>
      <c r="Y51" s="494"/>
      <c r="AB51" s="418">
        <v>44</v>
      </c>
      <c r="AC51" s="493"/>
      <c r="AD51" s="493"/>
      <c r="AE51" s="494"/>
    </row>
    <row r="52" spans="1:31" x14ac:dyDescent="0.3">
      <c r="A52" s="153" t="s">
        <v>673</v>
      </c>
      <c r="B52" s="417">
        <v>45</v>
      </c>
      <c r="C52" s="530"/>
      <c r="D52" s="530"/>
      <c r="E52" s="531"/>
      <c r="V52" s="418">
        <v>45</v>
      </c>
      <c r="W52" s="493"/>
      <c r="X52" s="493"/>
      <c r="Y52" s="494"/>
      <c r="AB52" s="418">
        <v>45</v>
      </c>
      <c r="AC52" s="493"/>
      <c r="AD52" s="493"/>
      <c r="AE52" s="494"/>
    </row>
    <row r="53" spans="1:31" x14ac:dyDescent="0.3">
      <c r="A53" s="153" t="s">
        <v>674</v>
      </c>
      <c r="B53" s="417">
        <v>46</v>
      </c>
      <c r="C53" s="530"/>
      <c r="D53" s="530"/>
      <c r="E53" s="531"/>
      <c r="V53" s="418">
        <v>46</v>
      </c>
      <c r="W53" s="493"/>
      <c r="X53" s="493"/>
      <c r="Y53" s="494"/>
      <c r="AB53" s="418">
        <v>46</v>
      </c>
      <c r="AC53" s="493"/>
      <c r="AD53" s="493"/>
      <c r="AE53" s="494"/>
    </row>
    <row r="54" spans="1:31" x14ac:dyDescent="0.3">
      <c r="A54" s="154" t="s">
        <v>675</v>
      </c>
      <c r="B54" s="417">
        <v>47</v>
      </c>
      <c r="C54" s="530"/>
      <c r="D54" s="530"/>
      <c r="E54" s="531"/>
      <c r="V54" s="418">
        <v>47</v>
      </c>
      <c r="W54" s="493"/>
      <c r="X54" s="493"/>
      <c r="Y54" s="494"/>
      <c r="AB54" s="418">
        <v>47</v>
      </c>
      <c r="AC54" s="493"/>
      <c r="AD54" s="493"/>
      <c r="AE54" s="494"/>
    </row>
    <row r="55" spans="1:31" x14ac:dyDescent="0.3">
      <c r="A55" s="153" t="s">
        <v>676</v>
      </c>
      <c r="B55" s="417">
        <v>48</v>
      </c>
      <c r="C55" s="530"/>
      <c r="D55" s="530"/>
      <c r="E55" s="531"/>
      <c r="V55" s="418">
        <v>48</v>
      </c>
      <c r="W55" s="493"/>
      <c r="X55" s="493"/>
      <c r="Y55" s="494"/>
      <c r="AB55" s="418">
        <v>48</v>
      </c>
      <c r="AC55" s="493"/>
      <c r="AD55" s="493"/>
      <c r="AE55" s="494"/>
    </row>
    <row r="56" spans="1:31" x14ac:dyDescent="0.3">
      <c r="A56" s="154" t="s">
        <v>677</v>
      </c>
      <c r="B56" s="417">
        <v>49</v>
      </c>
      <c r="C56" s="530"/>
      <c r="D56" s="530"/>
      <c r="E56" s="531"/>
      <c r="V56" s="418">
        <v>49</v>
      </c>
      <c r="W56" s="493"/>
      <c r="X56" s="493"/>
      <c r="Y56" s="494"/>
      <c r="AB56" s="418">
        <v>49</v>
      </c>
      <c r="AC56" s="493"/>
      <c r="AD56" s="493"/>
      <c r="AE56" s="494"/>
    </row>
    <row r="57" spans="1:31" x14ac:dyDescent="0.3">
      <c r="A57" s="153" t="s">
        <v>678</v>
      </c>
      <c r="B57" s="417">
        <v>50</v>
      </c>
      <c r="C57" s="530"/>
      <c r="D57" s="530"/>
      <c r="E57" s="531"/>
      <c r="V57" s="418">
        <v>50</v>
      </c>
      <c r="W57" s="493"/>
      <c r="X57" s="493"/>
      <c r="Y57" s="494"/>
      <c r="AB57" s="418">
        <v>50</v>
      </c>
      <c r="AC57" s="493"/>
      <c r="AD57" s="493"/>
      <c r="AE57" s="494"/>
    </row>
    <row r="58" spans="1:31" x14ac:dyDescent="0.3">
      <c r="A58" s="154" t="s">
        <v>679</v>
      </c>
      <c r="B58" s="417">
        <v>51</v>
      </c>
      <c r="C58" s="530"/>
      <c r="D58" s="530"/>
      <c r="E58" s="531"/>
      <c r="V58" s="418">
        <v>51</v>
      </c>
      <c r="W58" s="493"/>
      <c r="X58" s="493"/>
      <c r="Y58" s="494"/>
      <c r="AB58" s="418">
        <v>51</v>
      </c>
      <c r="AC58" s="493"/>
      <c r="AD58" s="493"/>
      <c r="AE58" s="494"/>
    </row>
    <row r="59" spans="1:31" x14ac:dyDescent="0.3">
      <c r="A59" s="153" t="s">
        <v>680</v>
      </c>
      <c r="B59" s="417">
        <v>52</v>
      </c>
      <c r="C59" s="530"/>
      <c r="D59" s="530"/>
      <c r="E59" s="531"/>
      <c r="V59" s="418">
        <v>52</v>
      </c>
      <c r="W59" s="493"/>
      <c r="X59" s="493"/>
      <c r="Y59" s="494"/>
      <c r="AB59" s="418">
        <v>52</v>
      </c>
      <c r="AC59" s="493"/>
      <c r="AD59" s="493"/>
      <c r="AE59" s="494"/>
    </row>
    <row r="60" spans="1:31" x14ac:dyDescent="0.3">
      <c r="A60" s="154" t="s">
        <v>681</v>
      </c>
      <c r="B60" s="417">
        <v>53</v>
      </c>
      <c r="C60" s="530"/>
      <c r="D60" s="530"/>
      <c r="E60" s="531"/>
      <c r="V60" s="418">
        <v>53</v>
      </c>
      <c r="W60" s="493"/>
      <c r="X60" s="493"/>
      <c r="Y60" s="494"/>
      <c r="AB60" s="418">
        <v>53</v>
      </c>
      <c r="AC60" s="493"/>
      <c r="AD60" s="493"/>
      <c r="AE60" s="494"/>
    </row>
    <row r="61" spans="1:31" x14ac:dyDescent="0.3">
      <c r="A61" s="153" t="s">
        <v>682</v>
      </c>
      <c r="B61" s="417">
        <v>54</v>
      </c>
      <c r="C61" s="530"/>
      <c r="D61" s="530"/>
      <c r="E61" s="531"/>
      <c r="V61" s="418">
        <v>54</v>
      </c>
      <c r="W61" s="493"/>
      <c r="X61" s="493"/>
      <c r="Y61" s="494"/>
      <c r="AB61" s="418">
        <v>54</v>
      </c>
      <c r="AC61" s="493"/>
      <c r="AD61" s="493"/>
      <c r="AE61" s="494"/>
    </row>
    <row r="62" spans="1:31" x14ac:dyDescent="0.3">
      <c r="A62" s="153" t="s">
        <v>683</v>
      </c>
      <c r="B62" s="417">
        <v>55</v>
      </c>
      <c r="C62" s="530"/>
      <c r="D62" s="530"/>
      <c r="E62" s="531"/>
      <c r="V62" s="418">
        <v>55</v>
      </c>
      <c r="W62" s="493"/>
      <c r="X62" s="493"/>
      <c r="Y62" s="494"/>
      <c r="AB62" s="418">
        <v>55</v>
      </c>
      <c r="AC62" s="493"/>
      <c r="AD62" s="493"/>
      <c r="AE62" s="494"/>
    </row>
    <row r="63" spans="1:31" x14ac:dyDescent="0.3">
      <c r="A63" s="154" t="s">
        <v>684</v>
      </c>
      <c r="B63" s="417">
        <v>56</v>
      </c>
      <c r="C63" s="530"/>
      <c r="D63" s="530"/>
      <c r="E63" s="531"/>
      <c r="V63" s="418">
        <v>56</v>
      </c>
      <c r="W63" s="493"/>
      <c r="X63" s="493"/>
      <c r="Y63" s="494"/>
      <c r="AB63" s="418">
        <v>56</v>
      </c>
      <c r="AC63" s="493"/>
      <c r="AD63" s="493"/>
      <c r="AE63" s="494"/>
    </row>
    <row r="64" spans="1:31" x14ac:dyDescent="0.3">
      <c r="A64" s="153" t="s">
        <v>685</v>
      </c>
      <c r="B64" s="417">
        <v>57</v>
      </c>
      <c r="C64" s="530"/>
      <c r="D64" s="530"/>
      <c r="E64" s="531"/>
      <c r="V64" s="418">
        <v>57</v>
      </c>
      <c r="W64" s="493"/>
      <c r="X64" s="493"/>
      <c r="Y64" s="494"/>
      <c r="AB64" s="418">
        <v>57</v>
      </c>
      <c r="AC64" s="493"/>
      <c r="AD64" s="493"/>
      <c r="AE64" s="494"/>
    </row>
    <row r="65" spans="1:31" x14ac:dyDescent="0.3">
      <c r="A65" s="154" t="s">
        <v>686</v>
      </c>
      <c r="B65" s="417">
        <v>58</v>
      </c>
      <c r="C65" s="530"/>
      <c r="D65" s="530"/>
      <c r="E65" s="531"/>
      <c r="V65" s="418">
        <v>58</v>
      </c>
      <c r="W65" s="493"/>
      <c r="X65" s="493"/>
      <c r="Y65" s="494"/>
      <c r="AB65" s="418">
        <v>58</v>
      </c>
      <c r="AC65" s="493"/>
      <c r="AD65" s="493"/>
      <c r="AE65" s="494"/>
    </row>
    <row r="66" spans="1:31" x14ac:dyDescent="0.3">
      <c r="A66" s="153" t="s">
        <v>687</v>
      </c>
      <c r="B66" s="417">
        <v>59</v>
      </c>
      <c r="C66" s="530"/>
      <c r="D66" s="530"/>
      <c r="E66" s="531"/>
      <c r="V66" s="418">
        <v>59</v>
      </c>
      <c r="W66" s="493"/>
      <c r="X66" s="493"/>
      <c r="Y66" s="494"/>
      <c r="AB66" s="418">
        <v>59</v>
      </c>
      <c r="AC66" s="493"/>
      <c r="AD66" s="493"/>
      <c r="AE66" s="494"/>
    </row>
    <row r="67" spans="1:31" x14ac:dyDescent="0.3">
      <c r="A67" s="154" t="s">
        <v>688</v>
      </c>
      <c r="B67" s="417">
        <v>60</v>
      </c>
      <c r="C67" s="530"/>
      <c r="D67" s="530"/>
      <c r="E67" s="531"/>
      <c r="V67" s="418">
        <v>60</v>
      </c>
      <c r="W67" s="493"/>
      <c r="X67" s="493"/>
      <c r="Y67" s="494"/>
      <c r="AB67" s="418">
        <v>60</v>
      </c>
      <c r="AC67" s="493"/>
      <c r="AD67" s="493"/>
      <c r="AE67" s="494"/>
    </row>
    <row r="68" spans="1:31" x14ac:dyDescent="0.3">
      <c r="A68" s="153" t="s">
        <v>689</v>
      </c>
      <c r="B68" s="417">
        <v>61</v>
      </c>
      <c r="C68" s="530"/>
      <c r="D68" s="530"/>
      <c r="E68" s="531"/>
      <c r="V68" s="418">
        <v>61</v>
      </c>
      <c r="W68" s="493"/>
      <c r="X68" s="493"/>
      <c r="Y68" s="494"/>
      <c r="AB68" s="418">
        <v>61</v>
      </c>
      <c r="AC68" s="493"/>
      <c r="AD68" s="493"/>
      <c r="AE68" s="494"/>
    </row>
    <row r="69" spans="1:31" x14ac:dyDescent="0.3">
      <c r="A69" s="154" t="s">
        <v>690</v>
      </c>
      <c r="B69" s="417">
        <v>62</v>
      </c>
      <c r="C69" s="530"/>
      <c r="D69" s="530"/>
      <c r="E69" s="531"/>
      <c r="V69" s="418">
        <v>62</v>
      </c>
      <c r="W69" s="493"/>
      <c r="X69" s="493"/>
      <c r="Y69" s="494"/>
      <c r="AB69" s="418">
        <v>62</v>
      </c>
      <c r="AC69" s="493"/>
      <c r="AD69" s="493"/>
      <c r="AE69" s="494"/>
    </row>
    <row r="70" spans="1:31" x14ac:dyDescent="0.3">
      <c r="A70" s="153" t="s">
        <v>691</v>
      </c>
      <c r="B70" s="417">
        <v>63</v>
      </c>
      <c r="C70" s="530"/>
      <c r="D70" s="530"/>
      <c r="E70" s="531"/>
      <c r="V70" s="418">
        <v>63</v>
      </c>
      <c r="W70" s="493"/>
      <c r="X70" s="493"/>
      <c r="Y70" s="494"/>
      <c r="AB70" s="418">
        <v>63</v>
      </c>
      <c r="AC70" s="493"/>
      <c r="AD70" s="493"/>
      <c r="AE70" s="494"/>
    </row>
    <row r="71" spans="1:31" x14ac:dyDescent="0.3">
      <c r="A71" s="153" t="s">
        <v>692</v>
      </c>
      <c r="B71" s="417">
        <v>64</v>
      </c>
      <c r="C71" s="530"/>
      <c r="D71" s="530"/>
      <c r="E71" s="531"/>
      <c r="V71" s="418">
        <v>64</v>
      </c>
      <c r="W71" s="493"/>
      <c r="X71" s="493"/>
      <c r="Y71" s="494"/>
      <c r="AB71" s="418">
        <v>64</v>
      </c>
      <c r="AC71" s="493"/>
      <c r="AD71" s="493"/>
      <c r="AE71" s="494"/>
    </row>
    <row r="72" spans="1:31" x14ac:dyDescent="0.3">
      <c r="A72" s="154" t="s">
        <v>693</v>
      </c>
      <c r="B72" s="417">
        <v>65</v>
      </c>
      <c r="C72" s="530"/>
      <c r="D72" s="530"/>
      <c r="E72" s="531"/>
      <c r="V72" s="418">
        <v>65</v>
      </c>
      <c r="W72" s="493"/>
      <c r="X72" s="493"/>
      <c r="Y72" s="494"/>
      <c r="AB72" s="418">
        <v>65</v>
      </c>
      <c r="AC72" s="493"/>
      <c r="AD72" s="493"/>
      <c r="AE72" s="494"/>
    </row>
    <row r="73" spans="1:31" x14ac:dyDescent="0.3">
      <c r="A73" s="153" t="s">
        <v>694</v>
      </c>
      <c r="B73" s="417">
        <v>66</v>
      </c>
      <c r="C73" s="530"/>
      <c r="D73" s="530"/>
      <c r="E73" s="531"/>
      <c r="V73" s="418">
        <v>66</v>
      </c>
      <c r="W73" s="493"/>
      <c r="X73" s="493"/>
      <c r="Y73" s="494"/>
      <c r="AB73" s="418">
        <v>66</v>
      </c>
      <c r="AC73" s="493"/>
      <c r="AD73" s="493"/>
      <c r="AE73" s="494"/>
    </row>
    <row r="74" spans="1:31" x14ac:dyDescent="0.3">
      <c r="A74" s="154" t="s">
        <v>695</v>
      </c>
      <c r="B74" s="417">
        <v>67</v>
      </c>
      <c r="C74" s="530"/>
      <c r="D74" s="530"/>
      <c r="E74" s="531"/>
      <c r="V74" s="418">
        <v>67</v>
      </c>
      <c r="W74" s="493"/>
      <c r="X74" s="493"/>
      <c r="Y74" s="494"/>
      <c r="AB74" s="418">
        <v>67</v>
      </c>
      <c r="AC74" s="493"/>
      <c r="AD74" s="493"/>
      <c r="AE74" s="494"/>
    </row>
    <row r="75" spans="1:31" x14ac:dyDescent="0.3">
      <c r="A75" s="153" t="s">
        <v>696</v>
      </c>
      <c r="B75" s="417">
        <v>68</v>
      </c>
      <c r="C75" s="530"/>
      <c r="D75" s="530"/>
      <c r="E75" s="531"/>
      <c r="V75" s="418">
        <v>68</v>
      </c>
      <c r="W75" s="493"/>
      <c r="X75" s="493"/>
      <c r="Y75" s="494"/>
      <c r="AB75" s="418">
        <v>68</v>
      </c>
      <c r="AC75" s="493"/>
      <c r="AD75" s="493"/>
      <c r="AE75" s="494"/>
    </row>
    <row r="76" spans="1:31" x14ac:dyDescent="0.3">
      <c r="A76" s="154" t="s">
        <v>697</v>
      </c>
      <c r="B76" s="417">
        <v>69</v>
      </c>
      <c r="C76" s="530"/>
      <c r="D76" s="530"/>
      <c r="E76" s="531"/>
      <c r="V76" s="418">
        <v>69</v>
      </c>
      <c r="W76" s="493"/>
      <c r="X76" s="493"/>
      <c r="Y76" s="494"/>
      <c r="AB76" s="418">
        <v>69</v>
      </c>
      <c r="AC76" s="493"/>
      <c r="AD76" s="493"/>
      <c r="AE76" s="494"/>
    </row>
    <row r="77" spans="1:31" ht="15" thickBot="1" x14ac:dyDescent="0.35">
      <c r="A77" s="155" t="s">
        <v>698</v>
      </c>
      <c r="B77" s="419">
        <v>70</v>
      </c>
      <c r="C77" s="532"/>
      <c r="D77" s="532"/>
      <c r="E77" s="533"/>
      <c r="V77" s="420">
        <v>70</v>
      </c>
      <c r="W77" s="495"/>
      <c r="X77" s="495"/>
      <c r="Y77" s="496"/>
      <c r="AB77" s="420">
        <v>70</v>
      </c>
      <c r="AC77" s="495"/>
      <c r="AD77" s="495"/>
      <c r="AE77" s="496"/>
    </row>
    <row r="79" spans="1:31" ht="15" customHeight="1" x14ac:dyDescent="0.3">
      <c r="A79" s="5"/>
      <c r="B79" s="5" t="str">
        <f>IF(Lang=Instructions!$B$40,'2'!V79,'2'!AB79)</f>
        <v>*Ce tableau doit être complété pour chacune des années jusqu'à la dernière année de projection des flux de trésorerie futurs de l’assureur.</v>
      </c>
      <c r="C79" s="387"/>
      <c r="D79" s="387"/>
      <c r="E79" s="387"/>
      <c r="V79" s="5" t="s">
        <v>290</v>
      </c>
      <c r="W79" s="387"/>
      <c r="X79" s="387"/>
      <c r="Y79" s="387"/>
      <c r="AB79" s="5" t="s">
        <v>783</v>
      </c>
      <c r="AC79" s="387"/>
      <c r="AD79" s="387"/>
      <c r="AE79" s="387"/>
    </row>
    <row r="80" spans="1:31" ht="15" customHeight="1" x14ac:dyDescent="0.3">
      <c r="A80" s="383"/>
      <c r="B80" s="383"/>
      <c r="C80" s="387"/>
      <c r="D80" s="387"/>
      <c r="E80" s="387"/>
      <c r="V80" s="383"/>
      <c r="W80" s="387"/>
      <c r="X80" s="387"/>
      <c r="Y80" s="387"/>
      <c r="AB80" s="383"/>
      <c r="AC80" s="387"/>
      <c r="AD80" s="387"/>
      <c r="AE80" s="387"/>
    </row>
    <row r="81" spans="1:31" ht="15" customHeight="1" x14ac:dyDescent="0.3">
      <c r="A81" s="383"/>
      <c r="B81" s="383"/>
      <c r="C81" s="387"/>
      <c r="D81" s="387"/>
      <c r="E81" s="387"/>
      <c r="V81" s="383"/>
      <c r="W81" s="387"/>
      <c r="X81" s="387"/>
      <c r="Y81" s="387"/>
      <c r="AB81" s="383"/>
      <c r="AC81" s="387"/>
      <c r="AD81" s="387"/>
      <c r="AE81" s="387"/>
    </row>
  </sheetData>
  <mergeCells count="15">
    <mergeCell ref="B3:E3"/>
    <mergeCell ref="B4:B6"/>
    <mergeCell ref="C4:C6"/>
    <mergeCell ref="D4:D6"/>
    <mergeCell ref="E4:E6"/>
    <mergeCell ref="V3:Y3"/>
    <mergeCell ref="V4:V6"/>
    <mergeCell ref="W4:W6"/>
    <mergeCell ref="X4:X6"/>
    <mergeCell ref="Y4:Y6"/>
    <mergeCell ref="AB3:AE3"/>
    <mergeCell ref="AB4:AB6"/>
    <mergeCell ref="AC4:AC6"/>
    <mergeCell ref="AD4:AD6"/>
    <mergeCell ref="AE4:AE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C6226-D5FE-4F76-B180-453AD63117E1}">
  <sheetPr codeName="Feuil3"/>
  <dimension ref="A1:AM37"/>
  <sheetViews>
    <sheetView workbookViewId="0"/>
  </sheetViews>
  <sheetFormatPr baseColWidth="10" defaultColWidth="11.44140625" defaultRowHeight="13.8" x14ac:dyDescent="0.25"/>
  <cols>
    <col min="1" max="1" width="2.33203125" style="384" bestFit="1" customWidth="1"/>
    <col min="2" max="2" width="20.44140625" style="384" customWidth="1"/>
    <col min="3" max="8" width="25.33203125" style="384" customWidth="1"/>
    <col min="9" max="23" width="11.44140625" style="384"/>
    <col min="24" max="24" width="17.44140625" style="384" hidden="1" customWidth="1"/>
    <col min="25" max="30" width="25.33203125" style="384" hidden="1" customWidth="1"/>
    <col min="31" max="32" width="11.44140625" style="384" hidden="1" customWidth="1"/>
    <col min="33" max="33" width="17.44140625" style="384" hidden="1" customWidth="1"/>
    <col min="34" max="39" width="25.33203125" style="384" hidden="1" customWidth="1"/>
    <col min="40" max="16384" width="11.44140625" style="384"/>
  </cols>
  <sheetData>
    <row r="1" spans="1:39" ht="14.4" thickBot="1" x14ac:dyDescent="0.3">
      <c r="B1" s="385" t="str">
        <f>IF(Lang=Instructions!$B$40,'3'!X1,'3'!AG1)</f>
        <v>6.11 Courbe de taux d'actualisation</v>
      </c>
      <c r="X1" s="385" t="s">
        <v>790</v>
      </c>
      <c r="AG1" s="385" t="s">
        <v>791</v>
      </c>
    </row>
    <row r="2" spans="1:39" ht="15.75" customHeight="1" thickBot="1" x14ac:dyDescent="0.3">
      <c r="B2" s="384" t="str">
        <f>IF(Lang=Instructions!$B$40,'3'!X2,'3'!AG2)</f>
        <v>Tableau 3</v>
      </c>
      <c r="D2" s="669" t="str">
        <f>IF(Lang=Instructions!$B$40,'3'!Z2,'3'!AI2)</f>
        <v>Taux d'actualisation totaux (%)</v>
      </c>
      <c r="E2" s="670"/>
      <c r="F2" s="670"/>
      <c r="G2" s="670"/>
      <c r="H2" s="671"/>
      <c r="X2" s="384" t="s">
        <v>110</v>
      </c>
      <c r="Z2" s="674" t="s">
        <v>111</v>
      </c>
      <c r="AA2" s="675"/>
      <c r="AB2" s="675"/>
      <c r="AC2" s="675"/>
      <c r="AD2" s="676"/>
      <c r="AG2" s="384" t="s">
        <v>9</v>
      </c>
      <c r="AI2" s="674" t="s">
        <v>114</v>
      </c>
      <c r="AJ2" s="675"/>
      <c r="AK2" s="675"/>
      <c r="AL2" s="675"/>
      <c r="AM2" s="676"/>
    </row>
    <row r="3" spans="1:39" ht="14.4" thickBot="1" x14ac:dyDescent="0.3">
      <c r="B3" s="258" t="str">
        <f>IF(Lang=Instructions!$B$40,'3'!X3,'3'!AG3)</f>
        <v>Fin de l'année</v>
      </c>
      <c r="C3" s="458" t="str">
        <f>IF(Lang=Instructions!$B$40,'3'!Y3,'3'!AH3)</f>
        <v>Taux sans risque (%)*</v>
      </c>
      <c r="D3" s="451" t="str">
        <f>IF(Lang=Instructions!$B$40,'3'!Z3,'3'!AI3)</f>
        <v>Catégorie de liquidité 1**</v>
      </c>
      <c r="E3" s="451" t="str">
        <f>IF(Lang=Instructions!$B$40,'3'!AA3,'3'!AJ3)</f>
        <v>Catégorie de liquidité 2</v>
      </c>
      <c r="F3" s="451" t="str">
        <f>IF(Lang=Instructions!$B$40,'3'!AB3,'3'!AK3)</f>
        <v>Catégorie de liquidité 3</v>
      </c>
      <c r="G3" s="451" t="str">
        <f>IF(Lang=Instructions!$B$40,'3'!AC3,'3'!AL3)</f>
        <v>Catégorie de liquidité 4</v>
      </c>
      <c r="H3" s="451" t="str">
        <f>IF(Lang=Instructions!$B$40,'3'!AD3,'3'!AM3)</f>
        <v>Catégorie de liquidité 5</v>
      </c>
      <c r="X3" s="8" t="s">
        <v>112</v>
      </c>
      <c r="Y3" s="445" t="s">
        <v>291</v>
      </c>
      <c r="Z3" s="450" t="s">
        <v>292</v>
      </c>
      <c r="AA3" s="450" t="s">
        <v>113</v>
      </c>
      <c r="AB3" s="450" t="s">
        <v>787</v>
      </c>
      <c r="AC3" s="450" t="s">
        <v>788</v>
      </c>
      <c r="AD3" s="450" t="s">
        <v>789</v>
      </c>
      <c r="AG3" s="8" t="s">
        <v>8</v>
      </c>
      <c r="AH3" s="445" t="s">
        <v>293</v>
      </c>
      <c r="AI3" s="450" t="s">
        <v>294</v>
      </c>
      <c r="AJ3" s="450" t="s">
        <v>10</v>
      </c>
      <c r="AK3" s="450" t="s">
        <v>784</v>
      </c>
      <c r="AL3" s="450" t="s">
        <v>785</v>
      </c>
      <c r="AM3" s="450" t="s">
        <v>786</v>
      </c>
    </row>
    <row r="4" spans="1:39" ht="12" customHeight="1" x14ac:dyDescent="0.25">
      <c r="B4" s="451"/>
      <c r="C4" s="259" t="s">
        <v>283</v>
      </c>
      <c r="D4" s="260" t="s">
        <v>284</v>
      </c>
      <c r="E4" s="260" t="s">
        <v>425</v>
      </c>
      <c r="F4" s="260" t="s">
        <v>632</v>
      </c>
      <c r="G4" s="260" t="s">
        <v>633</v>
      </c>
      <c r="H4" s="260" t="s">
        <v>634</v>
      </c>
      <c r="X4" s="149"/>
      <c r="Y4" s="156"/>
      <c r="Z4" s="150"/>
      <c r="AA4" s="150"/>
      <c r="AB4" s="156"/>
      <c r="AC4" s="156"/>
      <c r="AD4" s="156"/>
      <c r="AG4" s="149"/>
      <c r="AH4" s="156"/>
      <c r="AI4" s="150"/>
      <c r="AJ4" s="150"/>
      <c r="AK4" s="156"/>
      <c r="AL4" s="156"/>
      <c r="AM4" s="156"/>
    </row>
    <row r="5" spans="1:39" x14ac:dyDescent="0.25">
      <c r="A5" s="388" t="s">
        <v>283</v>
      </c>
      <c r="B5" s="524">
        <f>IF(Lang=Instructions!$B$40,'3'!X5,'3'!AG5)</f>
        <v>1</v>
      </c>
      <c r="C5" s="534"/>
      <c r="D5" s="534"/>
      <c r="E5" s="534"/>
      <c r="F5" s="534"/>
      <c r="G5" s="534"/>
      <c r="H5" s="535"/>
      <c r="X5" s="73">
        <v>1</v>
      </c>
      <c r="Y5" s="497"/>
      <c r="Z5" s="497"/>
      <c r="AA5" s="497"/>
      <c r="AB5" s="497"/>
      <c r="AC5" s="497"/>
      <c r="AD5" s="498"/>
      <c r="AG5" s="73">
        <v>1</v>
      </c>
      <c r="AH5" s="497"/>
      <c r="AI5" s="497"/>
      <c r="AJ5" s="497"/>
      <c r="AK5" s="497"/>
      <c r="AL5" s="497"/>
      <c r="AM5" s="498"/>
    </row>
    <row r="6" spans="1:39" x14ac:dyDescent="0.25">
      <c r="A6" s="388" t="s">
        <v>284</v>
      </c>
      <c r="B6" s="525">
        <f>IF(Lang=Instructions!$B$40,'3'!X6,'3'!AG6)</f>
        <v>2</v>
      </c>
      <c r="C6" s="536"/>
      <c r="D6" s="536"/>
      <c r="E6" s="536"/>
      <c r="F6" s="536"/>
      <c r="G6" s="536"/>
      <c r="H6" s="537"/>
      <c r="X6" s="440">
        <v>2</v>
      </c>
      <c r="Y6" s="499"/>
      <c r="Z6" s="499"/>
      <c r="AA6" s="499"/>
      <c r="AB6" s="499"/>
      <c r="AC6" s="499"/>
      <c r="AD6" s="500"/>
      <c r="AG6" s="440">
        <v>2</v>
      </c>
      <c r="AH6" s="499"/>
      <c r="AI6" s="499"/>
      <c r="AJ6" s="499"/>
      <c r="AK6" s="499"/>
      <c r="AL6" s="499"/>
      <c r="AM6" s="500"/>
    </row>
    <row r="7" spans="1:39" x14ac:dyDescent="0.25">
      <c r="A7" s="388" t="s">
        <v>425</v>
      </c>
      <c r="B7" s="525">
        <f>IF(Lang=Instructions!$B$40,'3'!X7,'3'!AG7)</f>
        <v>3</v>
      </c>
      <c r="C7" s="536"/>
      <c r="D7" s="536"/>
      <c r="E7" s="536"/>
      <c r="F7" s="536"/>
      <c r="G7" s="536"/>
      <c r="H7" s="537"/>
      <c r="X7" s="440">
        <v>3</v>
      </c>
      <c r="Y7" s="499"/>
      <c r="Z7" s="499"/>
      <c r="AA7" s="499"/>
      <c r="AB7" s="499"/>
      <c r="AC7" s="499"/>
      <c r="AD7" s="500"/>
      <c r="AG7" s="440">
        <v>3</v>
      </c>
      <c r="AH7" s="499"/>
      <c r="AI7" s="499"/>
      <c r="AJ7" s="499"/>
      <c r="AK7" s="499"/>
      <c r="AL7" s="499"/>
      <c r="AM7" s="500"/>
    </row>
    <row r="8" spans="1:39" x14ac:dyDescent="0.25">
      <c r="A8" s="388" t="s">
        <v>632</v>
      </c>
      <c r="B8" s="525">
        <f>IF(Lang=Instructions!$B$40,'3'!X8,'3'!AG8)</f>
        <v>4</v>
      </c>
      <c r="C8" s="536"/>
      <c r="D8" s="536"/>
      <c r="E8" s="536"/>
      <c r="F8" s="536"/>
      <c r="G8" s="536"/>
      <c r="H8" s="537"/>
      <c r="X8" s="440">
        <v>4</v>
      </c>
      <c r="Y8" s="499"/>
      <c r="Z8" s="499"/>
      <c r="AA8" s="499"/>
      <c r="AB8" s="499"/>
      <c r="AC8" s="499"/>
      <c r="AD8" s="500"/>
      <c r="AG8" s="440">
        <v>4</v>
      </c>
      <c r="AH8" s="499"/>
      <c r="AI8" s="499"/>
      <c r="AJ8" s="499"/>
      <c r="AK8" s="499"/>
      <c r="AL8" s="499"/>
      <c r="AM8" s="500"/>
    </row>
    <row r="9" spans="1:39" x14ac:dyDescent="0.25">
      <c r="A9" s="388" t="s">
        <v>633</v>
      </c>
      <c r="B9" s="525">
        <f>IF(Lang=Instructions!$B$40,'3'!X9,'3'!AG9)</f>
        <v>5</v>
      </c>
      <c r="C9" s="536"/>
      <c r="D9" s="536"/>
      <c r="E9" s="536"/>
      <c r="F9" s="536"/>
      <c r="G9" s="536"/>
      <c r="H9" s="537"/>
      <c r="X9" s="421">
        <v>5</v>
      </c>
      <c r="Y9" s="499"/>
      <c r="Z9" s="499"/>
      <c r="AA9" s="499"/>
      <c r="AB9" s="499"/>
      <c r="AC9" s="499"/>
      <c r="AD9" s="500"/>
      <c r="AG9" s="421">
        <v>5</v>
      </c>
      <c r="AH9" s="499"/>
      <c r="AI9" s="499"/>
      <c r="AJ9" s="499"/>
      <c r="AK9" s="499"/>
      <c r="AL9" s="499"/>
      <c r="AM9" s="500"/>
    </row>
    <row r="10" spans="1:39" x14ac:dyDescent="0.25">
      <c r="A10" s="388" t="s">
        <v>634</v>
      </c>
      <c r="B10" s="525">
        <f>IF(Lang=Instructions!$B$40,'3'!X10,'3'!AG10)</f>
        <v>6</v>
      </c>
      <c r="C10" s="536"/>
      <c r="D10" s="536"/>
      <c r="E10" s="536"/>
      <c r="F10" s="536"/>
      <c r="G10" s="536"/>
      <c r="H10" s="537"/>
      <c r="X10" s="440">
        <v>6</v>
      </c>
      <c r="Y10" s="499"/>
      <c r="Z10" s="499"/>
      <c r="AA10" s="499"/>
      <c r="AB10" s="499"/>
      <c r="AC10" s="499"/>
      <c r="AD10" s="500"/>
      <c r="AG10" s="440">
        <v>6</v>
      </c>
      <c r="AH10" s="499"/>
      <c r="AI10" s="499"/>
      <c r="AJ10" s="499"/>
      <c r="AK10" s="499"/>
      <c r="AL10" s="499"/>
      <c r="AM10" s="500"/>
    </row>
    <row r="11" spans="1:39" x14ac:dyDescent="0.25">
      <c r="A11" s="388" t="s">
        <v>635</v>
      </c>
      <c r="B11" s="525">
        <f>IF(Lang=Instructions!$B$40,'3'!X11,'3'!AG11)</f>
        <v>7</v>
      </c>
      <c r="C11" s="536"/>
      <c r="D11" s="536"/>
      <c r="E11" s="536"/>
      <c r="F11" s="536"/>
      <c r="G11" s="536"/>
      <c r="H11" s="537"/>
      <c r="X11" s="440">
        <v>7</v>
      </c>
      <c r="Y11" s="499"/>
      <c r="Z11" s="499"/>
      <c r="AA11" s="499"/>
      <c r="AB11" s="499"/>
      <c r="AC11" s="499"/>
      <c r="AD11" s="500"/>
      <c r="AG11" s="440">
        <v>7</v>
      </c>
      <c r="AH11" s="499"/>
      <c r="AI11" s="499"/>
      <c r="AJ11" s="499"/>
      <c r="AK11" s="499"/>
      <c r="AL11" s="499"/>
      <c r="AM11" s="500"/>
    </row>
    <row r="12" spans="1:39" x14ac:dyDescent="0.25">
      <c r="A12" s="388" t="s">
        <v>636</v>
      </c>
      <c r="B12" s="525">
        <f>IF(Lang=Instructions!$B$40,'3'!X12,'3'!AG12)</f>
        <v>8</v>
      </c>
      <c r="C12" s="536"/>
      <c r="D12" s="536"/>
      <c r="E12" s="536"/>
      <c r="F12" s="536"/>
      <c r="G12" s="536"/>
      <c r="H12" s="537"/>
      <c r="X12" s="440">
        <v>8</v>
      </c>
      <c r="Y12" s="499"/>
      <c r="Z12" s="499"/>
      <c r="AA12" s="499"/>
      <c r="AB12" s="499"/>
      <c r="AC12" s="499"/>
      <c r="AD12" s="500"/>
      <c r="AG12" s="440">
        <v>8</v>
      </c>
      <c r="AH12" s="499"/>
      <c r="AI12" s="499"/>
      <c r="AJ12" s="499"/>
      <c r="AK12" s="499"/>
      <c r="AL12" s="499"/>
      <c r="AM12" s="500"/>
    </row>
    <row r="13" spans="1:39" x14ac:dyDescent="0.25">
      <c r="A13" s="388" t="s">
        <v>637</v>
      </c>
      <c r="B13" s="525">
        <f>IF(Lang=Instructions!$B$40,'3'!X13,'3'!AG13)</f>
        <v>9</v>
      </c>
      <c r="C13" s="536"/>
      <c r="D13" s="536"/>
      <c r="E13" s="536"/>
      <c r="F13" s="536"/>
      <c r="G13" s="536"/>
      <c r="H13" s="537"/>
      <c r="X13" s="440">
        <v>9</v>
      </c>
      <c r="Y13" s="499"/>
      <c r="Z13" s="499"/>
      <c r="AA13" s="499"/>
      <c r="AB13" s="499"/>
      <c r="AC13" s="499"/>
      <c r="AD13" s="500"/>
      <c r="AG13" s="440">
        <v>9</v>
      </c>
      <c r="AH13" s="499"/>
      <c r="AI13" s="499"/>
      <c r="AJ13" s="499"/>
      <c r="AK13" s="499"/>
      <c r="AL13" s="499"/>
      <c r="AM13" s="500"/>
    </row>
    <row r="14" spans="1:39" x14ac:dyDescent="0.25">
      <c r="A14" s="388" t="s">
        <v>638</v>
      </c>
      <c r="B14" s="525">
        <f>IF(Lang=Instructions!$B$40,'3'!X14,'3'!AG14)</f>
        <v>10</v>
      </c>
      <c r="C14" s="536"/>
      <c r="D14" s="536"/>
      <c r="E14" s="536"/>
      <c r="F14" s="536"/>
      <c r="G14" s="536"/>
      <c r="H14" s="537"/>
      <c r="X14" s="440">
        <v>10</v>
      </c>
      <c r="Y14" s="499"/>
      <c r="Z14" s="499"/>
      <c r="AA14" s="499"/>
      <c r="AB14" s="499"/>
      <c r="AC14" s="499"/>
      <c r="AD14" s="500"/>
      <c r="AG14" s="440">
        <v>10</v>
      </c>
      <c r="AH14" s="499"/>
      <c r="AI14" s="499"/>
      <c r="AJ14" s="499"/>
      <c r="AK14" s="499"/>
      <c r="AL14" s="499"/>
      <c r="AM14" s="500"/>
    </row>
    <row r="15" spans="1:39" x14ac:dyDescent="0.25">
      <c r="A15" s="388" t="s">
        <v>639</v>
      </c>
      <c r="B15" s="525">
        <f>IF(Lang=Instructions!$B$40,'3'!X15,'3'!AG15)</f>
        <v>11</v>
      </c>
      <c r="C15" s="536"/>
      <c r="D15" s="536"/>
      <c r="E15" s="536"/>
      <c r="F15" s="536"/>
      <c r="G15" s="536"/>
      <c r="H15" s="537"/>
      <c r="X15" s="440">
        <v>11</v>
      </c>
      <c r="Y15" s="499"/>
      <c r="Z15" s="499"/>
      <c r="AA15" s="499"/>
      <c r="AB15" s="499"/>
      <c r="AC15" s="499"/>
      <c r="AD15" s="500"/>
      <c r="AG15" s="440">
        <v>11</v>
      </c>
      <c r="AH15" s="499"/>
      <c r="AI15" s="499"/>
      <c r="AJ15" s="499"/>
      <c r="AK15" s="499"/>
      <c r="AL15" s="499"/>
      <c r="AM15" s="500"/>
    </row>
    <row r="16" spans="1:39" x14ac:dyDescent="0.25">
      <c r="A16" s="388" t="s">
        <v>640</v>
      </c>
      <c r="B16" s="525">
        <f>IF(Lang=Instructions!$B$40,'3'!X16,'3'!AG16)</f>
        <v>12</v>
      </c>
      <c r="C16" s="536"/>
      <c r="D16" s="536"/>
      <c r="E16" s="536"/>
      <c r="F16" s="536"/>
      <c r="G16" s="536"/>
      <c r="H16" s="537"/>
      <c r="X16" s="440">
        <v>12</v>
      </c>
      <c r="Y16" s="499"/>
      <c r="Z16" s="499"/>
      <c r="AA16" s="499"/>
      <c r="AB16" s="499"/>
      <c r="AC16" s="499"/>
      <c r="AD16" s="500"/>
      <c r="AG16" s="440">
        <v>12</v>
      </c>
      <c r="AH16" s="499"/>
      <c r="AI16" s="499"/>
      <c r="AJ16" s="499"/>
      <c r="AK16" s="499"/>
      <c r="AL16" s="499"/>
      <c r="AM16" s="500"/>
    </row>
    <row r="17" spans="1:39" x14ac:dyDescent="0.25">
      <c r="A17" s="388" t="s">
        <v>641</v>
      </c>
      <c r="B17" s="525">
        <f>IF(Lang=Instructions!$B$40,'3'!X17,'3'!AG17)</f>
        <v>13</v>
      </c>
      <c r="C17" s="536"/>
      <c r="D17" s="536"/>
      <c r="E17" s="536"/>
      <c r="F17" s="536"/>
      <c r="G17" s="536"/>
      <c r="H17" s="537"/>
      <c r="X17" s="440">
        <v>13</v>
      </c>
      <c r="Y17" s="499"/>
      <c r="Z17" s="499"/>
      <c r="AA17" s="499"/>
      <c r="AB17" s="499"/>
      <c r="AC17" s="499"/>
      <c r="AD17" s="500"/>
      <c r="AG17" s="440">
        <v>13</v>
      </c>
      <c r="AH17" s="499"/>
      <c r="AI17" s="499"/>
      <c r="AJ17" s="499"/>
      <c r="AK17" s="499"/>
      <c r="AL17" s="499"/>
      <c r="AM17" s="500"/>
    </row>
    <row r="18" spans="1:39" x14ac:dyDescent="0.25">
      <c r="A18" s="388" t="s">
        <v>642</v>
      </c>
      <c r="B18" s="525">
        <f>IF(Lang=Instructions!$B$40,'3'!X18,'3'!AG18)</f>
        <v>14</v>
      </c>
      <c r="C18" s="536"/>
      <c r="D18" s="536"/>
      <c r="E18" s="536"/>
      <c r="F18" s="536"/>
      <c r="G18" s="536"/>
      <c r="H18" s="537"/>
      <c r="X18" s="440">
        <v>14</v>
      </c>
      <c r="Y18" s="499"/>
      <c r="Z18" s="499"/>
      <c r="AA18" s="499"/>
      <c r="AB18" s="499"/>
      <c r="AC18" s="499"/>
      <c r="AD18" s="500"/>
      <c r="AG18" s="440">
        <v>14</v>
      </c>
      <c r="AH18" s="499"/>
      <c r="AI18" s="499"/>
      <c r="AJ18" s="499"/>
      <c r="AK18" s="499"/>
      <c r="AL18" s="499"/>
      <c r="AM18" s="500"/>
    </row>
    <row r="19" spans="1:39" x14ac:dyDescent="0.25">
      <c r="A19" s="388" t="s">
        <v>643</v>
      </c>
      <c r="B19" s="525">
        <f>IF(Lang=Instructions!$B$40,'3'!X19,'3'!AG19)</f>
        <v>15</v>
      </c>
      <c r="C19" s="536"/>
      <c r="D19" s="536"/>
      <c r="E19" s="536"/>
      <c r="F19" s="536"/>
      <c r="G19" s="536"/>
      <c r="H19" s="537"/>
      <c r="X19" s="440">
        <v>15</v>
      </c>
      <c r="Y19" s="499"/>
      <c r="Z19" s="499"/>
      <c r="AA19" s="499"/>
      <c r="AB19" s="499"/>
      <c r="AC19" s="499"/>
      <c r="AD19" s="500"/>
      <c r="AG19" s="440">
        <v>15</v>
      </c>
      <c r="AH19" s="499"/>
      <c r="AI19" s="499"/>
      <c r="AJ19" s="499"/>
      <c r="AK19" s="499"/>
      <c r="AL19" s="499"/>
      <c r="AM19" s="500"/>
    </row>
    <row r="20" spans="1:39" x14ac:dyDescent="0.25">
      <c r="A20" s="388" t="s">
        <v>644</v>
      </c>
      <c r="B20" s="525">
        <f>IF(Lang=Instructions!$B$40,'3'!X20,'3'!AG20)</f>
        <v>16</v>
      </c>
      <c r="C20" s="536"/>
      <c r="D20" s="536"/>
      <c r="E20" s="536"/>
      <c r="F20" s="536"/>
      <c r="G20" s="536"/>
      <c r="H20" s="537"/>
      <c r="X20" s="440">
        <v>16</v>
      </c>
      <c r="Y20" s="499"/>
      <c r="Z20" s="499"/>
      <c r="AA20" s="499"/>
      <c r="AB20" s="499"/>
      <c r="AC20" s="499"/>
      <c r="AD20" s="500"/>
      <c r="AG20" s="440">
        <v>16</v>
      </c>
      <c r="AH20" s="499"/>
      <c r="AI20" s="499"/>
      <c r="AJ20" s="499"/>
      <c r="AK20" s="499"/>
      <c r="AL20" s="499"/>
      <c r="AM20" s="500"/>
    </row>
    <row r="21" spans="1:39" x14ac:dyDescent="0.25">
      <c r="A21" s="388" t="s">
        <v>645</v>
      </c>
      <c r="B21" s="525">
        <f>IF(Lang=Instructions!$B$40,'3'!X21,'3'!AG21)</f>
        <v>17</v>
      </c>
      <c r="C21" s="536"/>
      <c r="D21" s="536"/>
      <c r="E21" s="536"/>
      <c r="F21" s="536"/>
      <c r="G21" s="536"/>
      <c r="H21" s="537"/>
      <c r="X21" s="440">
        <v>17</v>
      </c>
      <c r="Y21" s="499"/>
      <c r="Z21" s="499"/>
      <c r="AA21" s="499"/>
      <c r="AB21" s="499"/>
      <c r="AC21" s="499"/>
      <c r="AD21" s="500"/>
      <c r="AG21" s="440">
        <v>17</v>
      </c>
      <c r="AH21" s="499"/>
      <c r="AI21" s="499"/>
      <c r="AJ21" s="499"/>
      <c r="AK21" s="499"/>
      <c r="AL21" s="499"/>
      <c r="AM21" s="500"/>
    </row>
    <row r="22" spans="1:39" x14ac:dyDescent="0.25">
      <c r="A22" s="388" t="s">
        <v>646</v>
      </c>
      <c r="B22" s="525">
        <f>IF(Lang=Instructions!$B$40,'3'!X22,'3'!AG22)</f>
        <v>18</v>
      </c>
      <c r="C22" s="536"/>
      <c r="D22" s="536"/>
      <c r="E22" s="536"/>
      <c r="F22" s="536"/>
      <c r="G22" s="536"/>
      <c r="H22" s="537"/>
      <c r="X22" s="440">
        <v>18</v>
      </c>
      <c r="Y22" s="499"/>
      <c r="Z22" s="499"/>
      <c r="AA22" s="499"/>
      <c r="AB22" s="499"/>
      <c r="AC22" s="499"/>
      <c r="AD22" s="500"/>
      <c r="AG22" s="440">
        <v>18</v>
      </c>
      <c r="AH22" s="499"/>
      <c r="AI22" s="499"/>
      <c r="AJ22" s="499"/>
      <c r="AK22" s="499"/>
      <c r="AL22" s="499"/>
      <c r="AM22" s="500"/>
    </row>
    <row r="23" spans="1:39" x14ac:dyDescent="0.25">
      <c r="A23" s="388" t="s">
        <v>647</v>
      </c>
      <c r="B23" s="525">
        <f>IF(Lang=Instructions!$B$40,'3'!X23,'3'!AG23)</f>
        <v>19</v>
      </c>
      <c r="C23" s="536"/>
      <c r="D23" s="536"/>
      <c r="E23" s="536"/>
      <c r="F23" s="536"/>
      <c r="G23" s="536"/>
      <c r="H23" s="537"/>
      <c r="X23" s="440">
        <v>19</v>
      </c>
      <c r="Y23" s="499"/>
      <c r="Z23" s="499"/>
      <c r="AA23" s="499"/>
      <c r="AB23" s="499"/>
      <c r="AC23" s="499"/>
      <c r="AD23" s="500"/>
      <c r="AG23" s="440">
        <v>19</v>
      </c>
      <c r="AH23" s="499"/>
      <c r="AI23" s="499"/>
      <c r="AJ23" s="499"/>
      <c r="AK23" s="499"/>
      <c r="AL23" s="499"/>
      <c r="AM23" s="500"/>
    </row>
    <row r="24" spans="1:39" x14ac:dyDescent="0.25">
      <c r="A24" s="388" t="s">
        <v>648</v>
      </c>
      <c r="B24" s="525">
        <f>IF(Lang=Instructions!$B$40,'3'!X24,'3'!AG24)</f>
        <v>20</v>
      </c>
      <c r="C24" s="536"/>
      <c r="D24" s="536"/>
      <c r="E24" s="536"/>
      <c r="F24" s="536"/>
      <c r="G24" s="536"/>
      <c r="H24" s="537"/>
      <c r="X24" s="440">
        <v>20</v>
      </c>
      <c r="Y24" s="499"/>
      <c r="Z24" s="499"/>
      <c r="AA24" s="499"/>
      <c r="AB24" s="499"/>
      <c r="AC24" s="499"/>
      <c r="AD24" s="500"/>
      <c r="AG24" s="440">
        <v>20</v>
      </c>
      <c r="AH24" s="499"/>
      <c r="AI24" s="499"/>
      <c r="AJ24" s="499"/>
      <c r="AK24" s="499"/>
      <c r="AL24" s="499"/>
      <c r="AM24" s="500"/>
    </row>
    <row r="25" spans="1:39" x14ac:dyDescent="0.25">
      <c r="A25" s="388" t="s">
        <v>649</v>
      </c>
      <c r="B25" s="525">
        <f>IF(Lang=Instructions!$B$40,'3'!X25,'3'!AG25)</f>
        <v>21</v>
      </c>
      <c r="C25" s="536"/>
      <c r="D25" s="536"/>
      <c r="E25" s="536"/>
      <c r="F25" s="536"/>
      <c r="G25" s="536"/>
      <c r="H25" s="537"/>
      <c r="X25" s="440">
        <v>21</v>
      </c>
      <c r="Y25" s="499"/>
      <c r="Z25" s="499"/>
      <c r="AA25" s="499"/>
      <c r="AB25" s="499"/>
      <c r="AC25" s="499"/>
      <c r="AD25" s="500"/>
      <c r="AG25" s="440">
        <v>21</v>
      </c>
      <c r="AH25" s="499"/>
      <c r="AI25" s="499"/>
      <c r="AJ25" s="499"/>
      <c r="AK25" s="499"/>
      <c r="AL25" s="499"/>
      <c r="AM25" s="500"/>
    </row>
    <row r="26" spans="1:39" x14ac:dyDescent="0.25">
      <c r="A26" s="388" t="s">
        <v>650</v>
      </c>
      <c r="B26" s="525">
        <f>IF(Lang=Instructions!$B$40,'3'!X26,'3'!AG26)</f>
        <v>22</v>
      </c>
      <c r="C26" s="536"/>
      <c r="D26" s="536"/>
      <c r="E26" s="536"/>
      <c r="F26" s="536"/>
      <c r="G26" s="536"/>
      <c r="H26" s="537"/>
      <c r="X26" s="440">
        <v>22</v>
      </c>
      <c r="Y26" s="499"/>
      <c r="Z26" s="499"/>
      <c r="AA26" s="499"/>
      <c r="AB26" s="499"/>
      <c r="AC26" s="499"/>
      <c r="AD26" s="500"/>
      <c r="AG26" s="440">
        <v>22</v>
      </c>
      <c r="AH26" s="499"/>
      <c r="AI26" s="499"/>
      <c r="AJ26" s="499"/>
      <c r="AK26" s="499"/>
      <c r="AL26" s="499"/>
      <c r="AM26" s="500"/>
    </row>
    <row r="27" spans="1:39" x14ac:dyDescent="0.25">
      <c r="A27" s="388" t="s">
        <v>651</v>
      </c>
      <c r="B27" s="525">
        <f>IF(Lang=Instructions!$B$40,'3'!X27,'3'!AG27)</f>
        <v>23</v>
      </c>
      <c r="C27" s="536"/>
      <c r="D27" s="536"/>
      <c r="E27" s="536"/>
      <c r="F27" s="536"/>
      <c r="G27" s="536"/>
      <c r="H27" s="537"/>
      <c r="X27" s="440">
        <v>23</v>
      </c>
      <c r="Y27" s="499"/>
      <c r="Z27" s="499"/>
      <c r="AA27" s="499"/>
      <c r="AB27" s="499"/>
      <c r="AC27" s="499"/>
      <c r="AD27" s="500"/>
      <c r="AG27" s="440">
        <v>23</v>
      </c>
      <c r="AH27" s="499"/>
      <c r="AI27" s="499"/>
      <c r="AJ27" s="499"/>
      <c r="AK27" s="499"/>
      <c r="AL27" s="499"/>
      <c r="AM27" s="500"/>
    </row>
    <row r="28" spans="1:39" x14ac:dyDescent="0.25">
      <c r="A28" s="388" t="s">
        <v>652</v>
      </c>
      <c r="B28" s="525">
        <f>IF(Lang=Instructions!$B$40,'3'!X28,'3'!AG28)</f>
        <v>24</v>
      </c>
      <c r="C28" s="536"/>
      <c r="D28" s="536"/>
      <c r="E28" s="536"/>
      <c r="F28" s="536"/>
      <c r="G28" s="536"/>
      <c r="H28" s="537"/>
      <c r="X28" s="440">
        <v>24</v>
      </c>
      <c r="Y28" s="499"/>
      <c r="Z28" s="499"/>
      <c r="AA28" s="499"/>
      <c r="AB28" s="499"/>
      <c r="AC28" s="499"/>
      <c r="AD28" s="500"/>
      <c r="AG28" s="440">
        <v>24</v>
      </c>
      <c r="AH28" s="499"/>
      <c r="AI28" s="499"/>
      <c r="AJ28" s="499"/>
      <c r="AK28" s="499"/>
      <c r="AL28" s="499"/>
      <c r="AM28" s="500"/>
    </row>
    <row r="29" spans="1:39" x14ac:dyDescent="0.25">
      <c r="A29" s="388" t="s">
        <v>653</v>
      </c>
      <c r="B29" s="525">
        <f>IF(Lang=Instructions!$B$40,'3'!X29,'3'!AG29)</f>
        <v>25</v>
      </c>
      <c r="C29" s="536"/>
      <c r="D29" s="536"/>
      <c r="E29" s="536"/>
      <c r="F29" s="536"/>
      <c r="G29" s="536"/>
      <c r="H29" s="537"/>
      <c r="X29" s="440">
        <v>25</v>
      </c>
      <c r="Y29" s="499"/>
      <c r="Z29" s="499"/>
      <c r="AA29" s="499"/>
      <c r="AB29" s="499"/>
      <c r="AC29" s="499"/>
      <c r="AD29" s="500"/>
      <c r="AG29" s="440">
        <v>25</v>
      </c>
      <c r="AH29" s="499"/>
      <c r="AI29" s="499"/>
      <c r="AJ29" s="499"/>
      <c r="AK29" s="499"/>
      <c r="AL29" s="499"/>
      <c r="AM29" s="500"/>
    </row>
    <row r="30" spans="1:39" x14ac:dyDescent="0.25">
      <c r="A30" s="388" t="s">
        <v>654</v>
      </c>
      <c r="B30" s="525">
        <f>IF(Lang=Instructions!$B$40,'3'!X30,'3'!AG30)</f>
        <v>26</v>
      </c>
      <c r="C30" s="536"/>
      <c r="D30" s="536"/>
      <c r="E30" s="536"/>
      <c r="F30" s="536"/>
      <c r="G30" s="536"/>
      <c r="H30" s="537"/>
      <c r="X30" s="440">
        <v>26</v>
      </c>
      <c r="Y30" s="499"/>
      <c r="Z30" s="499"/>
      <c r="AA30" s="499"/>
      <c r="AB30" s="499"/>
      <c r="AC30" s="499"/>
      <c r="AD30" s="500"/>
      <c r="AG30" s="440">
        <v>26</v>
      </c>
      <c r="AH30" s="499"/>
      <c r="AI30" s="499"/>
      <c r="AJ30" s="499"/>
      <c r="AK30" s="499"/>
      <c r="AL30" s="499"/>
      <c r="AM30" s="500"/>
    </row>
    <row r="31" spans="1:39" x14ac:dyDescent="0.25">
      <c r="A31" s="388" t="s">
        <v>655</v>
      </c>
      <c r="B31" s="525">
        <f>IF(Lang=Instructions!$B$40,'3'!X31,'3'!AG31)</f>
        <v>27</v>
      </c>
      <c r="C31" s="536"/>
      <c r="D31" s="536"/>
      <c r="E31" s="536"/>
      <c r="F31" s="536"/>
      <c r="G31" s="536"/>
      <c r="H31" s="537"/>
      <c r="X31" s="440">
        <v>27</v>
      </c>
      <c r="Y31" s="499"/>
      <c r="Z31" s="499"/>
      <c r="AA31" s="499"/>
      <c r="AB31" s="499"/>
      <c r="AC31" s="499"/>
      <c r="AD31" s="500"/>
      <c r="AG31" s="440">
        <v>27</v>
      </c>
      <c r="AH31" s="499"/>
      <c r="AI31" s="499"/>
      <c r="AJ31" s="499"/>
      <c r="AK31" s="499"/>
      <c r="AL31" s="499"/>
      <c r="AM31" s="500"/>
    </row>
    <row r="32" spans="1:39" x14ac:dyDescent="0.25">
      <c r="A32" s="388" t="s">
        <v>656</v>
      </c>
      <c r="B32" s="525">
        <f>IF(Lang=Instructions!$B$40,'3'!X32,'3'!AG32)</f>
        <v>28</v>
      </c>
      <c r="C32" s="536"/>
      <c r="D32" s="536"/>
      <c r="E32" s="536"/>
      <c r="F32" s="536"/>
      <c r="G32" s="536"/>
      <c r="H32" s="537"/>
      <c r="X32" s="440">
        <v>28</v>
      </c>
      <c r="Y32" s="499"/>
      <c r="Z32" s="499"/>
      <c r="AA32" s="499"/>
      <c r="AB32" s="499"/>
      <c r="AC32" s="499"/>
      <c r="AD32" s="500"/>
      <c r="AG32" s="440">
        <v>28</v>
      </c>
      <c r="AH32" s="499"/>
      <c r="AI32" s="499"/>
      <c r="AJ32" s="499"/>
      <c r="AK32" s="499"/>
      <c r="AL32" s="499"/>
      <c r="AM32" s="500"/>
    </row>
    <row r="33" spans="1:39" x14ac:dyDescent="0.25">
      <c r="A33" s="388" t="s">
        <v>657</v>
      </c>
      <c r="B33" s="525">
        <f>IF(Lang=Instructions!$B$40,'3'!X33,'3'!AG33)</f>
        <v>29</v>
      </c>
      <c r="C33" s="536"/>
      <c r="D33" s="536"/>
      <c r="E33" s="536"/>
      <c r="F33" s="536"/>
      <c r="G33" s="536"/>
      <c r="H33" s="537"/>
      <c r="X33" s="440">
        <v>29</v>
      </c>
      <c r="Y33" s="499"/>
      <c r="Z33" s="499"/>
      <c r="AA33" s="499"/>
      <c r="AB33" s="499"/>
      <c r="AC33" s="499"/>
      <c r="AD33" s="500"/>
      <c r="AG33" s="440">
        <v>29</v>
      </c>
      <c r="AH33" s="499"/>
      <c r="AI33" s="499"/>
      <c r="AJ33" s="499"/>
      <c r="AK33" s="499"/>
      <c r="AL33" s="499"/>
      <c r="AM33" s="500"/>
    </row>
    <row r="34" spans="1:39" ht="14.4" thickBot="1" x14ac:dyDescent="0.3">
      <c r="A34" s="388" t="s">
        <v>658</v>
      </c>
      <c r="B34" s="526">
        <f>IF(Lang=Instructions!$B$40,'3'!X34,'3'!AG34)</f>
        <v>30</v>
      </c>
      <c r="C34" s="538"/>
      <c r="D34" s="538"/>
      <c r="E34" s="538"/>
      <c r="F34" s="538"/>
      <c r="G34" s="538"/>
      <c r="H34" s="539"/>
      <c r="X34" s="441">
        <v>30</v>
      </c>
      <c r="Y34" s="501"/>
      <c r="Z34" s="501"/>
      <c r="AA34" s="501"/>
      <c r="AB34" s="501"/>
      <c r="AC34" s="501"/>
      <c r="AD34" s="502"/>
      <c r="AG34" s="441">
        <v>30</v>
      </c>
      <c r="AH34" s="501"/>
      <c r="AI34" s="501"/>
      <c r="AJ34" s="501"/>
      <c r="AK34" s="501"/>
      <c r="AL34" s="501"/>
      <c r="AM34" s="502"/>
    </row>
    <row r="35" spans="1:39" x14ac:dyDescent="0.25">
      <c r="B35" s="13"/>
      <c r="C35" s="14"/>
      <c r="D35" s="14"/>
      <c r="E35" s="14"/>
      <c r="F35" s="14"/>
      <c r="G35" s="14"/>
      <c r="H35" s="14"/>
      <c r="X35" s="13"/>
      <c r="Y35" s="14"/>
      <c r="Z35" s="14"/>
      <c r="AA35" s="14"/>
      <c r="AB35" s="14"/>
      <c r="AC35" s="14"/>
      <c r="AD35" s="14"/>
      <c r="AG35" s="13"/>
      <c r="AH35" s="14"/>
      <c r="AI35" s="14"/>
      <c r="AJ35" s="14"/>
      <c r="AK35" s="14"/>
      <c r="AL35" s="14"/>
      <c r="AM35" s="14"/>
    </row>
    <row r="36" spans="1:39" x14ac:dyDescent="0.25">
      <c r="B36" s="5" t="str">
        <f>IF(Lang=Instructions!$B$40,'3'!X36,'3'!AG36)</f>
        <v>* À compléter seulement si l'approche ascendante (ou hybride) est utilisée.</v>
      </c>
      <c r="X36" s="5" t="s">
        <v>852</v>
      </c>
      <c r="AG36" s="5" t="s">
        <v>849</v>
      </c>
    </row>
    <row r="37" spans="1:39" x14ac:dyDescent="0.25">
      <c r="B37" s="384" t="str">
        <f>IF(Lang=Instructions!$B$40,'3'!X37,'3'!AG37)</f>
        <v>** La catégorie de liquidité 1 est la catégorie la plus liquide avec la prime d'illiquidité la plus faible, et ainsi de suite.</v>
      </c>
      <c r="X37" s="384" t="s">
        <v>850</v>
      </c>
      <c r="AG37" s="384" t="s">
        <v>851</v>
      </c>
    </row>
  </sheetData>
  <mergeCells count="3">
    <mergeCell ref="D2:H2"/>
    <mergeCell ref="Z2:AD2"/>
    <mergeCell ref="AI2:AM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777F2-AC61-43F8-B822-EF983DFC032E}">
  <sheetPr codeName="Feuil4"/>
  <dimension ref="A1:AH45"/>
  <sheetViews>
    <sheetView workbookViewId="0"/>
  </sheetViews>
  <sheetFormatPr baseColWidth="10" defaultColWidth="11.44140625" defaultRowHeight="13.8" x14ac:dyDescent="0.25"/>
  <cols>
    <col min="1" max="1" width="2.88671875" style="389" customWidth="1"/>
    <col min="2" max="2" width="41.6640625" style="245" customWidth="1"/>
    <col min="3" max="7" width="27.88671875" style="245" customWidth="1"/>
    <col min="8" max="20" width="11.44140625" style="245"/>
    <col min="21" max="26" width="27" style="245" hidden="1" customWidth="1"/>
    <col min="27" max="28" width="11.44140625" style="245" hidden="1" customWidth="1"/>
    <col min="29" max="34" width="27" style="245" hidden="1" customWidth="1"/>
    <col min="35" max="16384" width="11.44140625" style="245"/>
  </cols>
  <sheetData>
    <row r="1" spans="1:34" x14ac:dyDescent="0.25">
      <c r="B1" s="390" t="str">
        <f>IF(Lang=Instructions!$B$40,U1,AC1)</f>
        <v>6.12 Ajustement au titre du risque non financier</v>
      </c>
      <c r="U1" s="390" t="s">
        <v>773</v>
      </c>
      <c r="AC1" s="390" t="s">
        <v>774</v>
      </c>
    </row>
    <row r="2" spans="1:34" x14ac:dyDescent="0.25">
      <c r="B2" s="245" t="str">
        <f>IF(Lang=Instructions!$B$40,U2,AC2)</f>
        <v>Tableau 4.1 - Brut</v>
      </c>
      <c r="C2" s="391" t="s">
        <v>283</v>
      </c>
      <c r="D2" s="391" t="s">
        <v>284</v>
      </c>
      <c r="U2" s="245" t="s">
        <v>800</v>
      </c>
      <c r="AC2" s="245" t="s">
        <v>801</v>
      </c>
    </row>
    <row r="3" spans="1:34" x14ac:dyDescent="0.25">
      <c r="A3" s="391" t="s">
        <v>732</v>
      </c>
      <c r="B3" s="245" t="str">
        <f>IF(Lang=Instructions!$B$40,U3,AC3)</f>
        <v>Niveau de confiance de l'ajustement au titre du risque à l'échelle de l'entité :</v>
      </c>
      <c r="D3" s="540"/>
      <c r="U3" s="85" t="s">
        <v>868</v>
      </c>
      <c r="V3" s="85"/>
      <c r="W3" s="85"/>
      <c r="X3" s="85"/>
      <c r="Y3" s="85"/>
      <c r="Z3" s="85"/>
      <c r="AA3" s="85"/>
      <c r="AB3" s="85"/>
      <c r="AC3" s="85" t="s">
        <v>793</v>
      </c>
    </row>
    <row r="4" spans="1:34" x14ac:dyDescent="0.25">
      <c r="A4" s="391" t="s">
        <v>732</v>
      </c>
      <c r="B4" s="245" t="str">
        <f>IF(Lang=Instructions!$B$40,U4,AC4)</f>
        <v>Base du niveau de confiance :</v>
      </c>
      <c r="C4" s="541" t="s">
        <v>797</v>
      </c>
      <c r="U4" s="85" t="s">
        <v>864</v>
      </c>
      <c r="V4" s="85"/>
      <c r="W4" s="85"/>
      <c r="X4" s="85"/>
      <c r="Y4" s="85"/>
      <c r="Z4" s="85"/>
      <c r="AA4" s="85"/>
      <c r="AB4" s="85"/>
      <c r="AC4" s="85" t="s">
        <v>792</v>
      </c>
    </row>
    <row r="5" spans="1:34" ht="14.4" thickBot="1" x14ac:dyDescent="0.3">
      <c r="B5" s="245" t="str">
        <f>IF(Lang=Instructions!$B$40,U5,AC5)</f>
        <v>(en milliers de dollars)</v>
      </c>
      <c r="U5" s="245" t="s">
        <v>115</v>
      </c>
      <c r="AC5" s="245" t="s">
        <v>741</v>
      </c>
    </row>
    <row r="6" spans="1:34" ht="15" customHeight="1" x14ac:dyDescent="0.25">
      <c r="B6" s="680" t="str">
        <f>IF(Lang=Instructions!$B$40,U6,AC6)</f>
        <v>Portefeuille</v>
      </c>
      <c r="C6" s="683" t="str">
        <f>IF(Lang=Instructions!$B$40,V6,AD6)</f>
        <v>Technique utilisée pour déterminer l'ajustement au titre du risque du PSS</v>
      </c>
      <c r="D6" s="680" t="str">
        <f>IF(Lang=Instructions!$B$40,W6,AE6)</f>
        <v>Montant de l'ajustement au titre du risque du PSS</v>
      </c>
      <c r="E6" s="680" t="str">
        <f>IF(Lang=Instructions!$B$40,X6,AF6)</f>
        <v>Technique utilisée pour déterminer l'ajustement au titre du risque du PCR</v>
      </c>
      <c r="F6" s="680" t="str">
        <f>IF(Lang=Instructions!$B$40,Y6,AG6)</f>
        <v>Montant de l'ajustement au titre du risque du PCR (MGE)</v>
      </c>
      <c r="G6" s="680" t="str">
        <f>IF(Lang=Instructions!$B$40,Z6,AH6)</f>
        <v>Montant de l'ajustement au titre du risque du PCR (MRP, si déficitaires)</v>
      </c>
      <c r="U6" s="677" t="s">
        <v>107</v>
      </c>
      <c r="V6" s="677" t="s">
        <v>843</v>
      </c>
      <c r="W6" s="677" t="s">
        <v>805</v>
      </c>
      <c r="X6" s="677" t="s">
        <v>844</v>
      </c>
      <c r="Y6" s="677" t="s">
        <v>806</v>
      </c>
      <c r="Z6" s="677" t="s">
        <v>807</v>
      </c>
      <c r="AC6" s="677" t="s">
        <v>0</v>
      </c>
      <c r="AD6" s="677" t="s">
        <v>841</v>
      </c>
      <c r="AE6" s="677" t="s">
        <v>802</v>
      </c>
      <c r="AF6" s="677" t="s">
        <v>842</v>
      </c>
      <c r="AG6" s="677" t="s">
        <v>803</v>
      </c>
      <c r="AH6" s="677" t="s">
        <v>804</v>
      </c>
    </row>
    <row r="7" spans="1:34" x14ac:dyDescent="0.25">
      <c r="B7" s="681"/>
      <c r="C7" s="684"/>
      <c r="D7" s="681"/>
      <c r="E7" s="681"/>
      <c r="F7" s="681"/>
      <c r="G7" s="681"/>
      <c r="U7" s="678"/>
      <c r="V7" s="678"/>
      <c r="W7" s="678"/>
      <c r="X7" s="678"/>
      <c r="Y7" s="678"/>
      <c r="Z7" s="678"/>
      <c r="AC7" s="678"/>
      <c r="AD7" s="678"/>
      <c r="AE7" s="678"/>
      <c r="AF7" s="678"/>
      <c r="AG7" s="678"/>
      <c r="AH7" s="678"/>
    </row>
    <row r="8" spans="1:34" ht="14.4" thickBot="1" x14ac:dyDescent="0.3">
      <c r="B8" s="682"/>
      <c r="C8" s="685"/>
      <c r="D8" s="682"/>
      <c r="E8" s="682"/>
      <c r="F8" s="682"/>
      <c r="G8" s="682"/>
      <c r="U8" s="679"/>
      <c r="V8" s="679"/>
      <c r="W8" s="679"/>
      <c r="X8" s="679"/>
      <c r="Y8" s="679"/>
      <c r="Z8" s="679"/>
      <c r="AC8" s="679"/>
      <c r="AD8" s="679"/>
      <c r="AE8" s="679"/>
      <c r="AF8" s="679"/>
      <c r="AG8" s="679"/>
      <c r="AH8" s="679"/>
    </row>
    <row r="9" spans="1:34" ht="10.199999999999999" customHeight="1" x14ac:dyDescent="0.25">
      <c r="B9" s="262" t="s">
        <v>283</v>
      </c>
      <c r="C9" s="365" t="s">
        <v>284</v>
      </c>
      <c r="D9" s="263" t="s">
        <v>425</v>
      </c>
      <c r="E9" s="263" t="s">
        <v>632</v>
      </c>
      <c r="F9" s="263" t="s">
        <v>633</v>
      </c>
      <c r="G9" s="263" t="s">
        <v>634</v>
      </c>
      <c r="U9" s="234"/>
      <c r="V9" s="235"/>
      <c r="W9" s="235"/>
      <c r="X9" s="235"/>
      <c r="Y9" s="235"/>
      <c r="Z9" s="235"/>
      <c r="AC9" s="234"/>
      <c r="AD9" s="235"/>
      <c r="AE9" s="235"/>
      <c r="AF9" s="235"/>
      <c r="AG9" s="235"/>
      <c r="AH9" s="235"/>
    </row>
    <row r="10" spans="1:34" ht="10.199999999999999" hidden="1" customHeight="1" x14ac:dyDescent="0.25">
      <c r="A10" s="391" t="s">
        <v>861</v>
      </c>
      <c r="B10" s="542" t="s">
        <v>11</v>
      </c>
      <c r="C10" s="422"/>
      <c r="D10" s="543">
        <f>SUM(D11:D40)</f>
        <v>0</v>
      </c>
      <c r="E10" s="422"/>
      <c r="F10" s="544">
        <f>SUM(F11:F40)</f>
        <v>0</v>
      </c>
      <c r="G10" s="543">
        <f>SUM(G11:G40)</f>
        <v>0</v>
      </c>
      <c r="U10" s="235"/>
      <c r="V10" s="235"/>
      <c r="W10" s="235"/>
      <c r="X10" s="235"/>
      <c r="Y10" s="235"/>
      <c r="Z10" s="235"/>
      <c r="AC10" s="235"/>
      <c r="AD10" s="235"/>
      <c r="AE10" s="235"/>
      <c r="AF10" s="235"/>
      <c r="AG10" s="235"/>
      <c r="AH10" s="235"/>
    </row>
    <row r="11" spans="1:34" x14ac:dyDescent="0.25">
      <c r="A11" s="391" t="s">
        <v>283</v>
      </c>
      <c r="B11" s="545" t="str">
        <f>IF(Lang=Instructions!$B$40,U11,AC11)</f>
        <v>Portefeuille 1</v>
      </c>
      <c r="C11" s="546"/>
      <c r="D11" s="547"/>
      <c r="E11" s="546"/>
      <c r="F11" s="547"/>
      <c r="G11" s="548"/>
      <c r="U11" s="236" t="s">
        <v>108</v>
      </c>
      <c r="V11" s="236"/>
      <c r="W11" s="236"/>
      <c r="X11" s="236"/>
      <c r="Y11" s="236"/>
      <c r="Z11" s="237"/>
      <c r="AC11" s="236" t="s">
        <v>2</v>
      </c>
      <c r="AD11" s="236"/>
      <c r="AE11" s="236"/>
      <c r="AF11" s="236"/>
      <c r="AG11" s="236"/>
      <c r="AH11" s="237"/>
    </row>
    <row r="12" spans="1:34" x14ac:dyDescent="0.25">
      <c r="A12" s="391" t="s">
        <v>284</v>
      </c>
      <c r="B12" s="549" t="str">
        <f>IF(Lang=Instructions!$B$40,U12,AC12)</f>
        <v>Portefeuille 2</v>
      </c>
      <c r="C12" s="550"/>
      <c r="D12" s="551"/>
      <c r="E12" s="550"/>
      <c r="F12" s="551"/>
      <c r="G12" s="552"/>
      <c r="U12" s="238" t="s">
        <v>109</v>
      </c>
      <c r="V12" s="238"/>
      <c r="W12" s="238"/>
      <c r="X12" s="238"/>
      <c r="Y12" s="238"/>
      <c r="Z12" s="239"/>
      <c r="AC12" s="238" t="s">
        <v>6</v>
      </c>
      <c r="AD12" s="238"/>
      <c r="AE12" s="238"/>
      <c r="AF12" s="238"/>
      <c r="AG12" s="238"/>
      <c r="AH12" s="239"/>
    </row>
    <row r="13" spans="1:34" x14ac:dyDescent="0.25">
      <c r="A13" s="391" t="s">
        <v>425</v>
      </c>
      <c r="B13" s="549" t="str">
        <f>IF(Lang=Instructions!$B$40,U13,AC13)</f>
        <v>Portefeuille 3</v>
      </c>
      <c r="C13" s="550"/>
      <c r="D13" s="551"/>
      <c r="E13" s="550"/>
      <c r="F13" s="551"/>
      <c r="G13" s="552"/>
      <c r="U13" s="238" t="s">
        <v>137</v>
      </c>
      <c r="V13" s="238"/>
      <c r="W13" s="238"/>
      <c r="X13" s="238"/>
      <c r="Y13" s="238"/>
      <c r="Z13" s="239"/>
      <c r="AC13" s="238" t="s">
        <v>39</v>
      </c>
      <c r="AD13" s="238"/>
      <c r="AE13" s="238"/>
      <c r="AF13" s="238"/>
      <c r="AG13" s="238"/>
      <c r="AH13" s="239"/>
    </row>
    <row r="14" spans="1:34" x14ac:dyDescent="0.25">
      <c r="A14" s="391" t="s">
        <v>632</v>
      </c>
      <c r="B14" s="549" t="str">
        <f>IF(Lang=Instructions!$B$40,U14,AC14)</f>
        <v>Portefeuille 4</v>
      </c>
      <c r="C14" s="550"/>
      <c r="D14" s="551"/>
      <c r="E14" s="550"/>
      <c r="F14" s="551"/>
      <c r="G14" s="552"/>
      <c r="U14" s="238" t="s">
        <v>138</v>
      </c>
      <c r="V14" s="238"/>
      <c r="W14" s="238"/>
      <c r="X14" s="238"/>
      <c r="Y14" s="238"/>
      <c r="Z14" s="239"/>
      <c r="AC14" s="238" t="s">
        <v>40</v>
      </c>
      <c r="AD14" s="238"/>
      <c r="AE14" s="238"/>
      <c r="AF14" s="238"/>
      <c r="AG14" s="238"/>
      <c r="AH14" s="239"/>
    </row>
    <row r="15" spans="1:34" x14ac:dyDescent="0.25">
      <c r="A15" s="391" t="s">
        <v>633</v>
      </c>
      <c r="B15" s="549" t="str">
        <f>IF(Lang=Instructions!$B$40,U15,AC15)</f>
        <v>Portefeuille 5</v>
      </c>
      <c r="C15" s="550"/>
      <c r="D15" s="551"/>
      <c r="E15" s="550"/>
      <c r="F15" s="551"/>
      <c r="G15" s="552"/>
      <c r="U15" s="238" t="s">
        <v>139</v>
      </c>
      <c r="V15" s="238"/>
      <c r="W15" s="238"/>
      <c r="X15" s="238"/>
      <c r="Y15" s="238"/>
      <c r="Z15" s="239"/>
      <c r="AC15" s="238" t="s">
        <v>41</v>
      </c>
      <c r="AD15" s="238"/>
      <c r="AE15" s="238"/>
      <c r="AF15" s="238"/>
      <c r="AG15" s="238"/>
      <c r="AH15" s="239"/>
    </row>
    <row r="16" spans="1:34" x14ac:dyDescent="0.25">
      <c r="A16" s="391" t="s">
        <v>634</v>
      </c>
      <c r="B16" s="549" t="str">
        <f>IF(Lang=Instructions!$B$40,U16,AC16)</f>
        <v>Portefeuille 6</v>
      </c>
      <c r="C16" s="550"/>
      <c r="D16" s="551"/>
      <c r="E16" s="550"/>
      <c r="F16" s="551"/>
      <c r="G16" s="552"/>
      <c r="U16" s="238" t="s">
        <v>336</v>
      </c>
      <c r="V16" s="238"/>
      <c r="W16" s="238"/>
      <c r="X16" s="238"/>
      <c r="Y16" s="238"/>
      <c r="Z16" s="239"/>
      <c r="AC16" s="238" t="s">
        <v>311</v>
      </c>
      <c r="AD16" s="238"/>
      <c r="AE16" s="238"/>
      <c r="AF16" s="238"/>
      <c r="AG16" s="238"/>
      <c r="AH16" s="239"/>
    </row>
    <row r="17" spans="1:34" x14ac:dyDescent="0.25">
      <c r="A17" s="391" t="s">
        <v>635</v>
      </c>
      <c r="B17" s="549" t="str">
        <f>IF(Lang=Instructions!$B$40,U17,AC17)</f>
        <v>Portefeuille 7</v>
      </c>
      <c r="C17" s="550"/>
      <c r="D17" s="551"/>
      <c r="E17" s="550"/>
      <c r="F17" s="551"/>
      <c r="G17" s="552"/>
      <c r="U17" s="238" t="s">
        <v>337</v>
      </c>
      <c r="V17" s="238"/>
      <c r="W17" s="238"/>
      <c r="X17" s="238"/>
      <c r="Y17" s="238"/>
      <c r="Z17" s="239"/>
      <c r="AC17" s="238" t="s">
        <v>312</v>
      </c>
      <c r="AD17" s="238"/>
      <c r="AE17" s="238"/>
      <c r="AF17" s="238"/>
      <c r="AG17" s="238"/>
      <c r="AH17" s="239"/>
    </row>
    <row r="18" spans="1:34" x14ac:dyDescent="0.25">
      <c r="A18" s="391" t="s">
        <v>636</v>
      </c>
      <c r="B18" s="549" t="str">
        <f>IF(Lang=Instructions!$B$40,U18,AC18)</f>
        <v>Portefeuille 8</v>
      </c>
      <c r="C18" s="550"/>
      <c r="D18" s="551"/>
      <c r="E18" s="550"/>
      <c r="F18" s="551"/>
      <c r="G18" s="552"/>
      <c r="U18" s="238" t="s">
        <v>338</v>
      </c>
      <c r="V18" s="238"/>
      <c r="W18" s="238"/>
      <c r="X18" s="238"/>
      <c r="Y18" s="238"/>
      <c r="Z18" s="239"/>
      <c r="AC18" s="238" t="s">
        <v>313</v>
      </c>
      <c r="AD18" s="238"/>
      <c r="AE18" s="238"/>
      <c r="AF18" s="238"/>
      <c r="AG18" s="238"/>
      <c r="AH18" s="239"/>
    </row>
    <row r="19" spans="1:34" x14ac:dyDescent="0.25">
      <c r="A19" s="391" t="s">
        <v>637</v>
      </c>
      <c r="B19" s="549" t="str">
        <f>IF(Lang=Instructions!$B$40,U19,AC19)</f>
        <v>Portefeuille 9</v>
      </c>
      <c r="C19" s="550"/>
      <c r="D19" s="551"/>
      <c r="E19" s="550"/>
      <c r="F19" s="551"/>
      <c r="G19" s="552"/>
      <c r="U19" s="238" t="s">
        <v>339</v>
      </c>
      <c r="V19" s="238"/>
      <c r="W19" s="238"/>
      <c r="X19" s="238"/>
      <c r="Y19" s="238"/>
      <c r="Z19" s="239"/>
      <c r="AC19" s="238" t="s">
        <v>314</v>
      </c>
      <c r="AD19" s="238"/>
      <c r="AE19" s="238"/>
      <c r="AF19" s="238"/>
      <c r="AG19" s="238"/>
      <c r="AH19" s="239"/>
    </row>
    <row r="20" spans="1:34" x14ac:dyDescent="0.25">
      <c r="A20" s="391" t="s">
        <v>638</v>
      </c>
      <c r="B20" s="549" t="str">
        <f>IF(Lang=Instructions!$B$40,U20,AC20)</f>
        <v>Portefeuille 10</v>
      </c>
      <c r="C20" s="550"/>
      <c r="D20" s="551"/>
      <c r="E20" s="550"/>
      <c r="F20" s="551"/>
      <c r="G20" s="552"/>
      <c r="U20" s="238" t="s">
        <v>340</v>
      </c>
      <c r="V20" s="238"/>
      <c r="W20" s="238"/>
      <c r="X20" s="238"/>
      <c r="Y20" s="238"/>
      <c r="Z20" s="239"/>
      <c r="AC20" s="238" t="s">
        <v>315</v>
      </c>
      <c r="AD20" s="238"/>
      <c r="AE20" s="238"/>
      <c r="AF20" s="238"/>
      <c r="AG20" s="238"/>
      <c r="AH20" s="239"/>
    </row>
    <row r="21" spans="1:34" x14ac:dyDescent="0.25">
      <c r="A21" s="391" t="s">
        <v>639</v>
      </c>
      <c r="B21" s="549" t="str">
        <f>IF(Lang=Instructions!$B$40,U21,AC21)</f>
        <v>Portefeuille 11</v>
      </c>
      <c r="C21" s="550"/>
      <c r="D21" s="551"/>
      <c r="E21" s="550"/>
      <c r="F21" s="551"/>
      <c r="G21" s="552"/>
      <c r="U21" s="238" t="s">
        <v>341</v>
      </c>
      <c r="V21" s="238"/>
      <c r="W21" s="238"/>
      <c r="X21" s="238"/>
      <c r="Y21" s="238"/>
      <c r="Z21" s="239"/>
      <c r="AC21" s="238" t="s">
        <v>316</v>
      </c>
      <c r="AD21" s="238"/>
      <c r="AE21" s="238"/>
      <c r="AF21" s="238"/>
      <c r="AG21" s="238"/>
      <c r="AH21" s="239"/>
    </row>
    <row r="22" spans="1:34" x14ac:dyDescent="0.25">
      <c r="A22" s="391" t="s">
        <v>640</v>
      </c>
      <c r="B22" s="549" t="str">
        <f>IF(Lang=Instructions!$B$40,U22,AC22)</f>
        <v>Portefeuille 12</v>
      </c>
      <c r="C22" s="550"/>
      <c r="D22" s="551"/>
      <c r="E22" s="550"/>
      <c r="F22" s="551"/>
      <c r="G22" s="552"/>
      <c r="U22" s="238" t="s">
        <v>342</v>
      </c>
      <c r="V22" s="238"/>
      <c r="W22" s="238"/>
      <c r="X22" s="238"/>
      <c r="Y22" s="238"/>
      <c r="Z22" s="239"/>
      <c r="AC22" s="238" t="s">
        <v>317</v>
      </c>
      <c r="AD22" s="238"/>
      <c r="AE22" s="238"/>
      <c r="AF22" s="238"/>
      <c r="AG22" s="238"/>
      <c r="AH22" s="239"/>
    </row>
    <row r="23" spans="1:34" x14ac:dyDescent="0.25">
      <c r="A23" s="391" t="s">
        <v>641</v>
      </c>
      <c r="B23" s="549" t="str">
        <f>IF(Lang=Instructions!$B$40,U23,AC23)</f>
        <v>Portefeuille 13</v>
      </c>
      <c r="C23" s="550"/>
      <c r="D23" s="551"/>
      <c r="E23" s="550"/>
      <c r="F23" s="551"/>
      <c r="G23" s="552"/>
      <c r="U23" s="238" t="s">
        <v>343</v>
      </c>
      <c r="V23" s="238"/>
      <c r="W23" s="238"/>
      <c r="X23" s="238"/>
      <c r="Y23" s="238"/>
      <c r="Z23" s="239"/>
      <c r="AC23" s="238" t="s">
        <v>318</v>
      </c>
      <c r="AD23" s="238"/>
      <c r="AE23" s="238"/>
      <c r="AF23" s="238"/>
      <c r="AG23" s="238"/>
      <c r="AH23" s="239"/>
    </row>
    <row r="24" spans="1:34" x14ac:dyDescent="0.25">
      <c r="A24" s="391" t="s">
        <v>642</v>
      </c>
      <c r="B24" s="549" t="str">
        <f>IF(Lang=Instructions!$B$40,U24,AC24)</f>
        <v>Portefeuille 14</v>
      </c>
      <c r="C24" s="550"/>
      <c r="D24" s="551"/>
      <c r="E24" s="550"/>
      <c r="F24" s="551"/>
      <c r="G24" s="552"/>
      <c r="U24" s="238" t="s">
        <v>344</v>
      </c>
      <c r="V24" s="238"/>
      <c r="W24" s="238"/>
      <c r="X24" s="238"/>
      <c r="Y24" s="238"/>
      <c r="Z24" s="239"/>
      <c r="AC24" s="238" t="s">
        <v>319</v>
      </c>
      <c r="AD24" s="238"/>
      <c r="AE24" s="238"/>
      <c r="AF24" s="238"/>
      <c r="AG24" s="238"/>
      <c r="AH24" s="239"/>
    </row>
    <row r="25" spans="1:34" x14ac:dyDescent="0.25">
      <c r="A25" s="391" t="s">
        <v>643</v>
      </c>
      <c r="B25" s="549" t="str">
        <f>IF(Lang=Instructions!$B$40,U25,AC25)</f>
        <v>Portefeuille 15</v>
      </c>
      <c r="C25" s="550"/>
      <c r="D25" s="551"/>
      <c r="E25" s="550"/>
      <c r="F25" s="551"/>
      <c r="G25" s="552"/>
      <c r="U25" s="238" t="s">
        <v>345</v>
      </c>
      <c r="V25" s="238"/>
      <c r="W25" s="238"/>
      <c r="X25" s="238"/>
      <c r="Y25" s="238"/>
      <c r="Z25" s="239"/>
      <c r="AC25" s="238" t="s">
        <v>320</v>
      </c>
      <c r="AD25" s="238"/>
      <c r="AE25" s="238"/>
      <c r="AF25" s="238"/>
      <c r="AG25" s="238"/>
      <c r="AH25" s="239"/>
    </row>
    <row r="26" spans="1:34" x14ac:dyDescent="0.25">
      <c r="A26" s="391" t="s">
        <v>644</v>
      </c>
      <c r="B26" s="549" t="str">
        <f>IF(Lang=Instructions!$B$40,U26,AC26)</f>
        <v>Portefeuille 16</v>
      </c>
      <c r="C26" s="550"/>
      <c r="D26" s="551"/>
      <c r="E26" s="550"/>
      <c r="F26" s="551"/>
      <c r="G26" s="552"/>
      <c r="U26" s="238" t="s">
        <v>346</v>
      </c>
      <c r="V26" s="238"/>
      <c r="W26" s="238"/>
      <c r="X26" s="238"/>
      <c r="Y26" s="238"/>
      <c r="Z26" s="239"/>
      <c r="AC26" s="238" t="s">
        <v>321</v>
      </c>
      <c r="AD26" s="238"/>
      <c r="AE26" s="238"/>
      <c r="AF26" s="238"/>
      <c r="AG26" s="238"/>
      <c r="AH26" s="239"/>
    </row>
    <row r="27" spans="1:34" x14ac:dyDescent="0.25">
      <c r="A27" s="391" t="s">
        <v>645</v>
      </c>
      <c r="B27" s="549" t="str">
        <f>IF(Lang=Instructions!$B$40,U27,AC27)</f>
        <v>Portefeuille 17</v>
      </c>
      <c r="C27" s="550"/>
      <c r="D27" s="551"/>
      <c r="E27" s="550"/>
      <c r="F27" s="551"/>
      <c r="G27" s="552"/>
      <c r="U27" s="238" t="s">
        <v>347</v>
      </c>
      <c r="V27" s="238"/>
      <c r="W27" s="238"/>
      <c r="X27" s="238"/>
      <c r="Y27" s="238"/>
      <c r="Z27" s="239"/>
      <c r="AC27" s="238" t="s">
        <v>322</v>
      </c>
      <c r="AD27" s="238"/>
      <c r="AE27" s="238"/>
      <c r="AF27" s="238"/>
      <c r="AG27" s="238"/>
      <c r="AH27" s="239"/>
    </row>
    <row r="28" spans="1:34" x14ac:dyDescent="0.25">
      <c r="A28" s="391" t="s">
        <v>646</v>
      </c>
      <c r="B28" s="549" t="str">
        <f>IF(Lang=Instructions!$B$40,U28,AC28)</f>
        <v>Portefeuille 18</v>
      </c>
      <c r="C28" s="550"/>
      <c r="D28" s="551"/>
      <c r="E28" s="550"/>
      <c r="F28" s="551"/>
      <c r="G28" s="552"/>
      <c r="U28" s="238" t="s">
        <v>348</v>
      </c>
      <c r="V28" s="238"/>
      <c r="W28" s="238"/>
      <c r="X28" s="238"/>
      <c r="Y28" s="238"/>
      <c r="Z28" s="239"/>
      <c r="AC28" s="238" t="s">
        <v>323</v>
      </c>
      <c r="AD28" s="238"/>
      <c r="AE28" s="238"/>
      <c r="AF28" s="238"/>
      <c r="AG28" s="238"/>
      <c r="AH28" s="239"/>
    </row>
    <row r="29" spans="1:34" x14ac:dyDescent="0.25">
      <c r="A29" s="391" t="s">
        <v>647</v>
      </c>
      <c r="B29" s="549" t="str">
        <f>IF(Lang=Instructions!$B$40,U29,AC29)</f>
        <v>Portefeuille 19</v>
      </c>
      <c r="C29" s="550"/>
      <c r="D29" s="551"/>
      <c r="E29" s="550"/>
      <c r="F29" s="551"/>
      <c r="G29" s="552"/>
      <c r="U29" s="238" t="s">
        <v>349</v>
      </c>
      <c r="V29" s="238"/>
      <c r="W29" s="238"/>
      <c r="X29" s="238"/>
      <c r="Y29" s="238"/>
      <c r="Z29" s="239"/>
      <c r="AC29" s="238" t="s">
        <v>324</v>
      </c>
      <c r="AD29" s="238"/>
      <c r="AE29" s="238"/>
      <c r="AF29" s="238"/>
      <c r="AG29" s="238"/>
      <c r="AH29" s="239"/>
    </row>
    <row r="30" spans="1:34" x14ac:dyDescent="0.25">
      <c r="A30" s="391" t="s">
        <v>648</v>
      </c>
      <c r="B30" s="549" t="str">
        <f>IF(Lang=Instructions!$B$40,U30,AC30)</f>
        <v>Portefeuille 20</v>
      </c>
      <c r="C30" s="550"/>
      <c r="D30" s="551"/>
      <c r="E30" s="550"/>
      <c r="F30" s="551"/>
      <c r="G30" s="552"/>
      <c r="U30" s="238" t="s">
        <v>350</v>
      </c>
      <c r="V30" s="238"/>
      <c r="W30" s="238"/>
      <c r="X30" s="238"/>
      <c r="Y30" s="238"/>
      <c r="Z30" s="239"/>
      <c r="AC30" s="238" t="s">
        <v>325</v>
      </c>
      <c r="AD30" s="238"/>
      <c r="AE30" s="238"/>
      <c r="AF30" s="238"/>
      <c r="AG30" s="238"/>
      <c r="AH30" s="239"/>
    </row>
    <row r="31" spans="1:34" x14ac:dyDescent="0.25">
      <c r="A31" s="391" t="s">
        <v>649</v>
      </c>
      <c r="B31" s="549" t="str">
        <f>IF(Lang=Instructions!$B$40,U31,AC31)</f>
        <v>Portefeuille 21</v>
      </c>
      <c r="C31" s="550"/>
      <c r="D31" s="551"/>
      <c r="E31" s="550"/>
      <c r="F31" s="551"/>
      <c r="G31" s="552"/>
      <c r="U31" s="238" t="s">
        <v>351</v>
      </c>
      <c r="V31" s="238"/>
      <c r="W31" s="238"/>
      <c r="X31" s="238"/>
      <c r="Y31" s="238"/>
      <c r="Z31" s="239"/>
      <c r="AC31" s="238" t="s">
        <v>326</v>
      </c>
      <c r="AD31" s="238"/>
      <c r="AE31" s="238"/>
      <c r="AF31" s="238"/>
      <c r="AG31" s="238"/>
      <c r="AH31" s="239"/>
    </row>
    <row r="32" spans="1:34" x14ac:dyDescent="0.25">
      <c r="A32" s="391" t="s">
        <v>650</v>
      </c>
      <c r="B32" s="549" t="str">
        <f>IF(Lang=Instructions!$B$40,U32,AC32)</f>
        <v>Portefeuille 22</v>
      </c>
      <c r="C32" s="550"/>
      <c r="D32" s="551"/>
      <c r="E32" s="550"/>
      <c r="F32" s="551"/>
      <c r="G32" s="552"/>
      <c r="U32" s="238" t="s">
        <v>352</v>
      </c>
      <c r="V32" s="238"/>
      <c r="W32" s="238"/>
      <c r="X32" s="238"/>
      <c r="Y32" s="238"/>
      <c r="Z32" s="239"/>
      <c r="AC32" s="238" t="s">
        <v>327</v>
      </c>
      <c r="AD32" s="238"/>
      <c r="AE32" s="238"/>
      <c r="AF32" s="238"/>
      <c r="AG32" s="238"/>
      <c r="AH32" s="239"/>
    </row>
    <row r="33" spans="1:34" x14ac:dyDescent="0.25">
      <c r="A33" s="391" t="s">
        <v>651</v>
      </c>
      <c r="B33" s="549" t="str">
        <f>IF(Lang=Instructions!$B$40,U33,AC33)</f>
        <v>Portefeuille 23</v>
      </c>
      <c r="C33" s="550"/>
      <c r="D33" s="551"/>
      <c r="E33" s="550"/>
      <c r="F33" s="551"/>
      <c r="G33" s="552"/>
      <c r="U33" s="238" t="s">
        <v>353</v>
      </c>
      <c r="V33" s="238"/>
      <c r="W33" s="238"/>
      <c r="X33" s="238"/>
      <c r="Y33" s="238"/>
      <c r="Z33" s="239"/>
      <c r="AC33" s="238" t="s">
        <v>328</v>
      </c>
      <c r="AD33" s="238"/>
      <c r="AE33" s="238"/>
      <c r="AF33" s="238"/>
      <c r="AG33" s="238"/>
      <c r="AH33" s="239"/>
    </row>
    <row r="34" spans="1:34" x14ac:dyDescent="0.25">
      <c r="A34" s="391" t="s">
        <v>652</v>
      </c>
      <c r="B34" s="549" t="str">
        <f>IF(Lang=Instructions!$B$40,U34,AC34)</f>
        <v>Portefeuille 24</v>
      </c>
      <c r="C34" s="550"/>
      <c r="D34" s="551"/>
      <c r="E34" s="550"/>
      <c r="F34" s="551"/>
      <c r="G34" s="552"/>
      <c r="U34" s="238" t="s">
        <v>354</v>
      </c>
      <c r="V34" s="238"/>
      <c r="W34" s="238"/>
      <c r="X34" s="238"/>
      <c r="Y34" s="238"/>
      <c r="Z34" s="239"/>
      <c r="AC34" s="238" t="s">
        <v>329</v>
      </c>
      <c r="AD34" s="238"/>
      <c r="AE34" s="238"/>
      <c r="AF34" s="238"/>
      <c r="AG34" s="238"/>
      <c r="AH34" s="239"/>
    </row>
    <row r="35" spans="1:34" x14ac:dyDescent="0.25">
      <c r="A35" s="391" t="s">
        <v>653</v>
      </c>
      <c r="B35" s="549" t="str">
        <f>IF(Lang=Instructions!$B$40,U35,AC35)</f>
        <v>Portefeuille 25</v>
      </c>
      <c r="C35" s="550"/>
      <c r="D35" s="551"/>
      <c r="E35" s="550"/>
      <c r="F35" s="551"/>
      <c r="G35" s="552"/>
      <c r="U35" s="238" t="s">
        <v>355</v>
      </c>
      <c r="V35" s="238"/>
      <c r="W35" s="238"/>
      <c r="X35" s="238"/>
      <c r="Y35" s="238"/>
      <c r="Z35" s="239"/>
      <c r="AC35" s="238" t="s">
        <v>330</v>
      </c>
      <c r="AD35" s="238"/>
      <c r="AE35" s="238"/>
      <c r="AF35" s="238"/>
      <c r="AG35" s="238"/>
      <c r="AH35" s="239"/>
    </row>
    <row r="36" spans="1:34" x14ac:dyDescent="0.25">
      <c r="A36" s="391" t="s">
        <v>654</v>
      </c>
      <c r="B36" s="549" t="str">
        <f>IF(Lang=Instructions!$B$40,U36,AC36)</f>
        <v>Portefeuille 26</v>
      </c>
      <c r="C36" s="550"/>
      <c r="D36" s="551"/>
      <c r="E36" s="550"/>
      <c r="F36" s="551"/>
      <c r="G36" s="552"/>
      <c r="U36" s="238" t="s">
        <v>356</v>
      </c>
      <c r="V36" s="238"/>
      <c r="W36" s="238"/>
      <c r="X36" s="238"/>
      <c r="Y36" s="238"/>
      <c r="Z36" s="239"/>
      <c r="AC36" s="238" t="s">
        <v>331</v>
      </c>
      <c r="AD36" s="238"/>
      <c r="AE36" s="238"/>
      <c r="AF36" s="238"/>
      <c r="AG36" s="238"/>
      <c r="AH36" s="239"/>
    </row>
    <row r="37" spans="1:34" x14ac:dyDescent="0.25">
      <c r="A37" s="391" t="s">
        <v>655</v>
      </c>
      <c r="B37" s="549" t="str">
        <f>IF(Lang=Instructions!$B$40,U37,AC37)</f>
        <v>Portefeuille 27</v>
      </c>
      <c r="C37" s="550"/>
      <c r="D37" s="551"/>
      <c r="E37" s="550"/>
      <c r="F37" s="551"/>
      <c r="G37" s="552"/>
      <c r="U37" s="238" t="s">
        <v>357</v>
      </c>
      <c r="V37" s="238"/>
      <c r="W37" s="238"/>
      <c r="X37" s="238"/>
      <c r="Y37" s="238"/>
      <c r="Z37" s="239"/>
      <c r="AC37" s="238" t="s">
        <v>332</v>
      </c>
      <c r="AD37" s="238"/>
      <c r="AE37" s="238"/>
      <c r="AF37" s="238"/>
      <c r="AG37" s="238"/>
      <c r="AH37" s="239"/>
    </row>
    <row r="38" spans="1:34" x14ac:dyDescent="0.25">
      <c r="A38" s="391" t="s">
        <v>656</v>
      </c>
      <c r="B38" s="549" t="str">
        <f>IF(Lang=Instructions!$B$40,U38,AC38)</f>
        <v>Portefeuille 28</v>
      </c>
      <c r="C38" s="550"/>
      <c r="D38" s="551"/>
      <c r="E38" s="550"/>
      <c r="F38" s="551"/>
      <c r="G38" s="552"/>
      <c r="U38" s="238" t="s">
        <v>358</v>
      </c>
      <c r="V38" s="238"/>
      <c r="W38" s="238"/>
      <c r="X38" s="238"/>
      <c r="Y38" s="238"/>
      <c r="Z38" s="239"/>
      <c r="AC38" s="238" t="s">
        <v>333</v>
      </c>
      <c r="AD38" s="238"/>
      <c r="AE38" s="238"/>
      <c r="AF38" s="238"/>
      <c r="AG38" s="238"/>
      <c r="AH38" s="239"/>
    </row>
    <row r="39" spans="1:34" x14ac:dyDescent="0.25">
      <c r="A39" s="391" t="s">
        <v>657</v>
      </c>
      <c r="B39" s="549" t="str">
        <f>IF(Lang=Instructions!$B$40,U39,AC39)</f>
        <v>Portefeuille 29</v>
      </c>
      <c r="C39" s="550"/>
      <c r="D39" s="551"/>
      <c r="E39" s="550"/>
      <c r="F39" s="551"/>
      <c r="G39" s="552"/>
      <c r="U39" s="238" t="s">
        <v>359</v>
      </c>
      <c r="V39" s="238"/>
      <c r="W39" s="238"/>
      <c r="X39" s="238"/>
      <c r="Y39" s="238"/>
      <c r="Z39" s="239"/>
      <c r="AC39" s="238" t="s">
        <v>334</v>
      </c>
      <c r="AD39" s="238"/>
      <c r="AE39" s="238"/>
      <c r="AF39" s="238"/>
      <c r="AG39" s="238"/>
      <c r="AH39" s="239"/>
    </row>
    <row r="40" spans="1:34" ht="14.4" thickBot="1" x14ac:dyDescent="0.3">
      <c r="A40" s="391" t="s">
        <v>658</v>
      </c>
      <c r="B40" s="553" t="str">
        <f>IF(Lang=Instructions!$B$40,U40,AC40)</f>
        <v>Portefeuille 30</v>
      </c>
      <c r="C40" s="550"/>
      <c r="D40" s="551"/>
      <c r="E40" s="550"/>
      <c r="F40" s="551"/>
      <c r="G40" s="552"/>
      <c r="U40" s="238" t="s">
        <v>360</v>
      </c>
      <c r="V40" s="240"/>
      <c r="W40" s="240"/>
      <c r="X40" s="240"/>
      <c r="Y40" s="240"/>
      <c r="Z40" s="241"/>
      <c r="AC40" s="238" t="s">
        <v>335</v>
      </c>
      <c r="AD40" s="240"/>
      <c r="AE40" s="240"/>
      <c r="AF40" s="240"/>
      <c r="AG40" s="240"/>
      <c r="AH40" s="241"/>
    </row>
    <row r="41" spans="1:34" ht="14.4" thickBot="1" x14ac:dyDescent="0.3">
      <c r="A41" s="391" t="s">
        <v>729</v>
      </c>
      <c r="B41" s="625" t="str">
        <f>IF(Lang=Instructions!$B$40,U41,AC41)</f>
        <v>Total</v>
      </c>
      <c r="C41" s="554"/>
      <c r="D41" s="555">
        <f>SUM(D11:D40)</f>
        <v>0</v>
      </c>
      <c r="E41" s="554"/>
      <c r="F41" s="555">
        <f>SUM(F11:F40)</f>
        <v>0</v>
      </c>
      <c r="G41" s="556">
        <f>SUM(G11:G40)</f>
        <v>0</v>
      </c>
      <c r="U41" s="242" t="s">
        <v>11</v>
      </c>
      <c r="V41" s="242"/>
      <c r="W41" s="242"/>
      <c r="X41" s="242"/>
      <c r="Y41" s="242"/>
      <c r="Z41" s="243"/>
      <c r="AC41" s="242" t="s">
        <v>11</v>
      </c>
      <c r="AD41" s="242"/>
      <c r="AE41" s="242"/>
      <c r="AF41" s="242"/>
      <c r="AG41" s="242"/>
      <c r="AH41" s="243"/>
    </row>
    <row r="43" spans="1:34" x14ac:dyDescent="0.25">
      <c r="U43" s="245" t="s">
        <v>797</v>
      </c>
      <c r="AC43" s="245" t="s">
        <v>794</v>
      </c>
    </row>
    <row r="44" spans="1:34" x14ac:dyDescent="0.25">
      <c r="U44" s="245" t="s">
        <v>798</v>
      </c>
      <c r="AC44" s="245" t="s">
        <v>795</v>
      </c>
    </row>
    <row r="45" spans="1:34" x14ac:dyDescent="0.25">
      <c r="U45" s="245" t="s">
        <v>799</v>
      </c>
      <c r="AC45" s="245" t="s">
        <v>796</v>
      </c>
    </row>
  </sheetData>
  <mergeCells count="18">
    <mergeCell ref="B6:B8"/>
    <mergeCell ref="C6:C8"/>
    <mergeCell ref="D6:D8"/>
    <mergeCell ref="U6:U8"/>
    <mergeCell ref="V6:V8"/>
    <mergeCell ref="X6:X8"/>
    <mergeCell ref="E6:E8"/>
    <mergeCell ref="F6:F8"/>
    <mergeCell ref="G6:G8"/>
    <mergeCell ref="AH6:AH8"/>
    <mergeCell ref="Z6:Z8"/>
    <mergeCell ref="AC6:AC8"/>
    <mergeCell ref="AD6:AD8"/>
    <mergeCell ref="AE6:AE8"/>
    <mergeCell ref="AF6:AF8"/>
    <mergeCell ref="AG6:AG8"/>
    <mergeCell ref="Y6:Y8"/>
    <mergeCell ref="W6:W8"/>
  </mergeCells>
  <dataValidations count="1">
    <dataValidation type="list" allowBlank="1" showInputMessage="1" showErrorMessage="1" sqref="C4" xr:uid="{00000000-0002-0000-0400-000000000000}">
      <formula1>IF(Lang="Français",$U$43:$U$45,$AC$43:$AC$45)</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C477A-29DE-4CD9-A6AA-54D5AE0A2A41}">
  <sheetPr codeName="Feuil12"/>
  <dimension ref="A1:AK59"/>
  <sheetViews>
    <sheetView workbookViewId="0"/>
  </sheetViews>
  <sheetFormatPr baseColWidth="10" defaultColWidth="11.44140625" defaultRowHeight="13.8" x14ac:dyDescent="0.25"/>
  <cols>
    <col min="1" max="1" width="3.109375" style="389" customWidth="1"/>
    <col min="2" max="2" width="41.6640625" style="245" customWidth="1"/>
    <col min="3" max="7" width="28.109375" style="245" customWidth="1"/>
    <col min="8" max="21" width="11.44140625" style="245"/>
    <col min="22" max="28" width="27" style="245" hidden="1" customWidth="1"/>
    <col min="29" max="30" width="11.44140625" style="245" hidden="1" customWidth="1"/>
    <col min="31" max="36" width="27" style="245" hidden="1" customWidth="1"/>
    <col min="37" max="37" width="27" style="245" customWidth="1"/>
    <col min="38" max="16384" width="11.44140625" style="245"/>
  </cols>
  <sheetData>
    <row r="1" spans="1:37" x14ac:dyDescent="0.25">
      <c r="B1" s="390" t="str">
        <f>IF(Lang=Instructions!$B$40,V1,AE1)</f>
        <v>6.12 Ajustement au titre du risque non financier</v>
      </c>
      <c r="V1" s="390" t="s">
        <v>773</v>
      </c>
      <c r="AE1" s="390" t="s">
        <v>774</v>
      </c>
    </row>
    <row r="2" spans="1:37" x14ac:dyDescent="0.25">
      <c r="A2" s="391" t="s">
        <v>732</v>
      </c>
      <c r="B2" s="686" t="str">
        <f>IF(Lang=Instructions!$B$40,V57,AE57)</f>
        <v>Veuillez sélectionner Net ou Cédé</v>
      </c>
      <c r="C2" s="686"/>
      <c r="D2" s="686"/>
      <c r="V2" s="245" t="s">
        <v>808</v>
      </c>
      <c r="AE2" s="245" t="s">
        <v>809</v>
      </c>
    </row>
    <row r="3" spans="1:37" ht="14.4" thickBot="1" x14ac:dyDescent="0.3">
      <c r="B3" s="245" t="str">
        <f>IF(Lang=Instructions!$B$40,V3,AE3)</f>
        <v>(en milliers de dollars)</v>
      </c>
      <c r="V3" s="245" t="s">
        <v>115</v>
      </c>
      <c r="AE3" s="245" t="s">
        <v>741</v>
      </c>
    </row>
    <row r="4" spans="1:37" ht="15" customHeight="1" x14ac:dyDescent="0.25">
      <c r="B4" s="680" t="str">
        <f>IF(Lang=Instructions!$B$40,V4,AE4)</f>
        <v>Portefeuille</v>
      </c>
      <c r="C4" s="680" t="str">
        <f>IF(Lang=Instructions!$B$40,W4,AF4)</f>
        <v>Technique utilisée pour déterminer l'ajustement au titre du risque du PSS</v>
      </c>
      <c r="D4" s="680" t="str">
        <f>IF(Lang=Instructions!$B$40,X4,AG4)</f>
        <v>Montant de l'ajustement au titre du risque du PSS</v>
      </c>
      <c r="E4" s="680" t="str">
        <f>IF(Lang=Instructions!$B$40,Y4,AH4)</f>
        <v>Technique utilisée pour déterminer l'ajustement au titre du risque du PCR</v>
      </c>
      <c r="F4" s="680" t="str">
        <f>IF(Lang=Instructions!$B$40,Z4,AI4)</f>
        <v>Montant de l'ajustement au titre du risque du PCR (MGE)</v>
      </c>
      <c r="G4" s="680" t="str">
        <f>IF(Lang=Instructions!$B$40,AA4,AJ4)</f>
        <v>Montant de l'ajustement au titre du risque du PCR (MRP, si déficitaires)</v>
      </c>
      <c r="V4" s="677" t="s">
        <v>107</v>
      </c>
      <c r="W4" s="677" t="s">
        <v>843</v>
      </c>
      <c r="X4" s="677" t="s">
        <v>805</v>
      </c>
      <c r="Y4" s="677" t="s">
        <v>844</v>
      </c>
      <c r="Z4" s="677" t="s">
        <v>806</v>
      </c>
      <c r="AA4" s="677" t="s">
        <v>807</v>
      </c>
      <c r="AE4" s="677" t="s">
        <v>0</v>
      </c>
      <c r="AF4" s="677" t="s">
        <v>841</v>
      </c>
      <c r="AG4" s="677" t="s">
        <v>802</v>
      </c>
      <c r="AH4" s="677" t="s">
        <v>842</v>
      </c>
      <c r="AI4" s="677" t="s">
        <v>803</v>
      </c>
      <c r="AJ4" s="677" t="s">
        <v>804</v>
      </c>
    </row>
    <row r="5" spans="1:37" ht="14.25" customHeight="1" x14ac:dyDescent="0.25">
      <c r="B5" s="681"/>
      <c r="C5" s="681"/>
      <c r="D5" s="681"/>
      <c r="E5" s="681"/>
      <c r="F5" s="681"/>
      <c r="G5" s="681"/>
      <c r="V5" s="678"/>
      <c r="W5" s="678"/>
      <c r="X5" s="678"/>
      <c r="Y5" s="678"/>
      <c r="Z5" s="678"/>
      <c r="AA5" s="678"/>
      <c r="AE5" s="678"/>
      <c r="AF5" s="678"/>
      <c r="AG5" s="678"/>
      <c r="AH5" s="678"/>
      <c r="AI5" s="678"/>
      <c r="AJ5" s="678"/>
    </row>
    <row r="6" spans="1:37" ht="15" customHeight="1" thickBot="1" x14ac:dyDescent="0.3">
      <c r="B6" s="682"/>
      <c r="C6" s="682"/>
      <c r="D6" s="682"/>
      <c r="E6" s="682"/>
      <c r="F6" s="682"/>
      <c r="G6" s="682"/>
      <c r="V6" s="679"/>
      <c r="W6" s="679"/>
      <c r="X6" s="679"/>
      <c r="Y6" s="679"/>
      <c r="Z6" s="679"/>
      <c r="AA6" s="679"/>
      <c r="AE6" s="679"/>
      <c r="AF6" s="679"/>
      <c r="AG6" s="679"/>
      <c r="AH6" s="679"/>
      <c r="AI6" s="679"/>
      <c r="AJ6" s="679"/>
    </row>
    <row r="7" spans="1:37" ht="10.199999999999999" customHeight="1" x14ac:dyDescent="0.25">
      <c r="B7" s="262" t="s">
        <v>283</v>
      </c>
      <c r="C7" s="263" t="s">
        <v>284</v>
      </c>
      <c r="D7" s="262" t="s">
        <v>425</v>
      </c>
      <c r="E7" s="262" t="s">
        <v>632</v>
      </c>
      <c r="F7" s="262" t="s">
        <v>633</v>
      </c>
      <c r="G7" s="262" t="s">
        <v>634</v>
      </c>
      <c r="V7" s="446"/>
      <c r="W7" s="446"/>
      <c r="X7" s="446"/>
      <c r="Y7" s="446"/>
      <c r="Z7" s="446"/>
      <c r="AA7" s="446"/>
      <c r="AB7" s="244"/>
      <c r="AE7" s="446"/>
      <c r="AF7" s="446"/>
      <c r="AG7" s="447"/>
      <c r="AH7" s="447"/>
      <c r="AI7" s="447"/>
      <c r="AJ7" s="447"/>
      <c r="AK7" s="244"/>
    </row>
    <row r="8" spans="1:37" ht="10.199999999999999" hidden="1" customHeight="1" x14ac:dyDescent="0.25">
      <c r="A8" s="391" t="s">
        <v>861</v>
      </c>
      <c r="B8" s="542" t="s">
        <v>11</v>
      </c>
      <c r="C8" s="422"/>
      <c r="D8" s="543">
        <f>SUM(D9:D38)</f>
        <v>0</v>
      </c>
      <c r="E8" s="422"/>
      <c r="F8" s="544">
        <f>SUM(F9:F38)</f>
        <v>0</v>
      </c>
      <c r="G8" s="543">
        <f>SUM(G9:G38)</f>
        <v>0</v>
      </c>
      <c r="V8" s="447"/>
      <c r="W8" s="447"/>
      <c r="X8" s="447"/>
      <c r="Y8" s="447"/>
      <c r="Z8" s="447"/>
      <c r="AA8" s="447"/>
      <c r="AB8" s="375"/>
      <c r="AE8" s="447"/>
      <c r="AF8" s="447"/>
      <c r="AG8" s="447"/>
      <c r="AH8" s="447"/>
      <c r="AI8" s="447"/>
      <c r="AJ8" s="447"/>
      <c r="AK8" s="375"/>
    </row>
    <row r="9" spans="1:37" x14ac:dyDescent="0.25">
      <c r="A9" s="391" t="s">
        <v>283</v>
      </c>
      <c r="B9" s="545" t="str">
        <f>IF(Lang=Instructions!$B$40,V9,AE9)</f>
        <v>Portefeuille 1</v>
      </c>
      <c r="C9" s="546"/>
      <c r="D9" s="547"/>
      <c r="E9" s="546"/>
      <c r="F9" s="547"/>
      <c r="G9" s="548"/>
      <c r="V9" s="246" t="s">
        <v>108</v>
      </c>
      <c r="W9" s="247"/>
      <c r="X9" s="247"/>
      <c r="Y9" s="247"/>
      <c r="Z9" s="247"/>
      <c r="AA9" s="247"/>
      <c r="AE9" s="246" t="s">
        <v>2</v>
      </c>
      <c r="AF9" s="247"/>
      <c r="AG9" s="247"/>
      <c r="AH9" s="247"/>
      <c r="AI9" s="247"/>
      <c r="AJ9" s="247"/>
    </row>
    <row r="10" spans="1:37" x14ac:dyDescent="0.25">
      <c r="A10" s="391" t="s">
        <v>284</v>
      </c>
      <c r="B10" s="549" t="str">
        <f>IF(Lang=Instructions!$B$40,V10,AE10)</f>
        <v>Portefeuille 2</v>
      </c>
      <c r="C10" s="550"/>
      <c r="D10" s="551"/>
      <c r="E10" s="550"/>
      <c r="F10" s="551"/>
      <c r="G10" s="552"/>
      <c r="V10" s="186" t="s">
        <v>109</v>
      </c>
      <c r="W10" s="248"/>
      <c r="X10" s="248"/>
      <c r="Y10" s="248"/>
      <c r="Z10" s="248"/>
      <c r="AA10" s="248"/>
      <c r="AE10" s="186" t="s">
        <v>6</v>
      </c>
      <c r="AF10" s="248"/>
      <c r="AG10" s="248"/>
      <c r="AH10" s="248"/>
      <c r="AI10" s="248"/>
      <c r="AJ10" s="248"/>
    </row>
    <row r="11" spans="1:37" x14ac:dyDescent="0.25">
      <c r="A11" s="391" t="s">
        <v>425</v>
      </c>
      <c r="B11" s="549" t="str">
        <f>IF(Lang=Instructions!$B$40,V11,AE11)</f>
        <v>Portefeuille 3</v>
      </c>
      <c r="C11" s="550"/>
      <c r="D11" s="551"/>
      <c r="E11" s="550"/>
      <c r="F11" s="551"/>
      <c r="G11" s="552"/>
      <c r="V11" s="186" t="s">
        <v>137</v>
      </c>
      <c r="W11" s="248"/>
      <c r="X11" s="248"/>
      <c r="Y11" s="248"/>
      <c r="Z11" s="248"/>
      <c r="AA11" s="248"/>
      <c r="AE11" s="186" t="s">
        <v>39</v>
      </c>
      <c r="AF11" s="248"/>
      <c r="AG11" s="248"/>
      <c r="AH11" s="248"/>
      <c r="AI11" s="248"/>
      <c r="AJ11" s="248"/>
    </row>
    <row r="12" spans="1:37" x14ac:dyDescent="0.25">
      <c r="A12" s="391" t="s">
        <v>632</v>
      </c>
      <c r="B12" s="549" t="str">
        <f>IF(Lang=Instructions!$B$40,V12,AE12)</f>
        <v>Portefeuille 4</v>
      </c>
      <c r="C12" s="550"/>
      <c r="D12" s="551"/>
      <c r="E12" s="550"/>
      <c r="F12" s="551"/>
      <c r="G12" s="552"/>
      <c r="V12" s="186" t="s">
        <v>138</v>
      </c>
      <c r="W12" s="248"/>
      <c r="X12" s="248"/>
      <c r="Y12" s="248"/>
      <c r="Z12" s="248"/>
      <c r="AA12" s="248"/>
      <c r="AE12" s="186" t="s">
        <v>40</v>
      </c>
      <c r="AF12" s="248"/>
      <c r="AG12" s="248"/>
      <c r="AH12" s="248"/>
      <c r="AI12" s="248"/>
      <c r="AJ12" s="248"/>
    </row>
    <row r="13" spans="1:37" x14ac:dyDescent="0.25">
      <c r="A13" s="391" t="s">
        <v>633</v>
      </c>
      <c r="B13" s="549" t="str">
        <f>IF(Lang=Instructions!$B$40,V13,AE13)</f>
        <v>Portefeuille 5</v>
      </c>
      <c r="C13" s="550"/>
      <c r="D13" s="551"/>
      <c r="E13" s="550"/>
      <c r="F13" s="551"/>
      <c r="G13" s="552"/>
      <c r="V13" s="186" t="s">
        <v>139</v>
      </c>
      <c r="W13" s="248"/>
      <c r="X13" s="248"/>
      <c r="Y13" s="248"/>
      <c r="Z13" s="248"/>
      <c r="AA13" s="248"/>
      <c r="AE13" s="186" t="s">
        <v>41</v>
      </c>
      <c r="AF13" s="248"/>
      <c r="AG13" s="248"/>
      <c r="AH13" s="248"/>
      <c r="AI13" s="248"/>
      <c r="AJ13" s="248"/>
    </row>
    <row r="14" spans="1:37" x14ac:dyDescent="0.25">
      <c r="A14" s="391" t="s">
        <v>634</v>
      </c>
      <c r="B14" s="549" t="str">
        <f>IF(Lang=Instructions!$B$40,V14,AE14)</f>
        <v>Portefeuille 6</v>
      </c>
      <c r="C14" s="550"/>
      <c r="D14" s="551"/>
      <c r="E14" s="550"/>
      <c r="F14" s="551"/>
      <c r="G14" s="552"/>
      <c r="V14" s="186" t="s">
        <v>336</v>
      </c>
      <c r="W14" s="248"/>
      <c r="X14" s="248"/>
      <c r="Y14" s="248"/>
      <c r="Z14" s="248"/>
      <c r="AA14" s="248"/>
      <c r="AE14" s="186" t="s">
        <v>311</v>
      </c>
      <c r="AF14" s="248"/>
      <c r="AG14" s="248"/>
      <c r="AH14" s="248"/>
      <c r="AI14" s="248"/>
      <c r="AJ14" s="248"/>
    </row>
    <row r="15" spans="1:37" x14ac:dyDescent="0.25">
      <c r="A15" s="391" t="s">
        <v>635</v>
      </c>
      <c r="B15" s="549" t="str">
        <f>IF(Lang=Instructions!$B$40,V15,AE15)</f>
        <v>Portefeuille 7</v>
      </c>
      <c r="C15" s="550"/>
      <c r="D15" s="551"/>
      <c r="E15" s="550"/>
      <c r="F15" s="551"/>
      <c r="G15" s="552"/>
      <c r="V15" s="186" t="s">
        <v>337</v>
      </c>
      <c r="W15" s="248"/>
      <c r="X15" s="248"/>
      <c r="Y15" s="248"/>
      <c r="Z15" s="248"/>
      <c r="AA15" s="248"/>
      <c r="AE15" s="186" t="s">
        <v>312</v>
      </c>
      <c r="AF15" s="248"/>
      <c r="AG15" s="248"/>
      <c r="AH15" s="248"/>
      <c r="AI15" s="248"/>
      <c r="AJ15" s="248"/>
    </row>
    <row r="16" spans="1:37" x14ac:dyDescent="0.25">
      <c r="A16" s="391" t="s">
        <v>636</v>
      </c>
      <c r="B16" s="549" t="str">
        <f>IF(Lang=Instructions!$B$40,V16,AE16)</f>
        <v>Portefeuille 8</v>
      </c>
      <c r="C16" s="550"/>
      <c r="D16" s="551"/>
      <c r="E16" s="550"/>
      <c r="F16" s="551"/>
      <c r="G16" s="552"/>
      <c r="V16" s="186" t="s">
        <v>338</v>
      </c>
      <c r="W16" s="248"/>
      <c r="X16" s="248"/>
      <c r="Y16" s="248"/>
      <c r="Z16" s="248"/>
      <c r="AA16" s="248"/>
      <c r="AE16" s="186" t="s">
        <v>313</v>
      </c>
      <c r="AF16" s="248"/>
      <c r="AG16" s="248"/>
      <c r="AH16" s="248"/>
      <c r="AI16" s="248"/>
      <c r="AJ16" s="248"/>
    </row>
    <row r="17" spans="1:36" x14ac:dyDescent="0.25">
      <c r="A17" s="391" t="s">
        <v>637</v>
      </c>
      <c r="B17" s="549" t="str">
        <f>IF(Lang=Instructions!$B$40,V17,AE17)</f>
        <v>Portefeuille 9</v>
      </c>
      <c r="C17" s="550"/>
      <c r="D17" s="551"/>
      <c r="E17" s="550"/>
      <c r="F17" s="551"/>
      <c r="G17" s="552"/>
      <c r="V17" s="186" t="s">
        <v>339</v>
      </c>
      <c r="W17" s="248"/>
      <c r="X17" s="248"/>
      <c r="Y17" s="248"/>
      <c r="Z17" s="248"/>
      <c r="AA17" s="248"/>
      <c r="AE17" s="186" t="s">
        <v>314</v>
      </c>
      <c r="AF17" s="248"/>
      <c r="AG17" s="248"/>
      <c r="AH17" s="248"/>
      <c r="AI17" s="248"/>
      <c r="AJ17" s="248"/>
    </row>
    <row r="18" spans="1:36" x14ac:dyDescent="0.25">
      <c r="A18" s="391" t="s">
        <v>638</v>
      </c>
      <c r="B18" s="549" t="str">
        <f>IF(Lang=Instructions!$B$40,V18,AE18)</f>
        <v>Portefeuille 10</v>
      </c>
      <c r="C18" s="550"/>
      <c r="D18" s="551"/>
      <c r="E18" s="550"/>
      <c r="F18" s="551"/>
      <c r="G18" s="552"/>
      <c r="V18" s="186" t="s">
        <v>340</v>
      </c>
      <c r="W18" s="248"/>
      <c r="X18" s="248"/>
      <c r="Y18" s="248"/>
      <c r="Z18" s="248"/>
      <c r="AA18" s="248"/>
      <c r="AE18" s="186" t="s">
        <v>315</v>
      </c>
      <c r="AF18" s="248"/>
      <c r="AG18" s="248"/>
      <c r="AH18" s="248"/>
      <c r="AI18" s="248"/>
      <c r="AJ18" s="248"/>
    </row>
    <row r="19" spans="1:36" x14ac:dyDescent="0.25">
      <c r="A19" s="391" t="s">
        <v>639</v>
      </c>
      <c r="B19" s="549" t="str">
        <f>IF(Lang=Instructions!$B$40,V19,AE19)</f>
        <v>Portefeuille 11</v>
      </c>
      <c r="C19" s="550"/>
      <c r="D19" s="551"/>
      <c r="E19" s="550"/>
      <c r="F19" s="551"/>
      <c r="G19" s="552"/>
      <c r="V19" s="186" t="s">
        <v>341</v>
      </c>
      <c r="W19" s="248"/>
      <c r="X19" s="248"/>
      <c r="Y19" s="248"/>
      <c r="Z19" s="248"/>
      <c r="AA19" s="248"/>
      <c r="AE19" s="186" t="s">
        <v>316</v>
      </c>
      <c r="AF19" s="248"/>
      <c r="AG19" s="248"/>
      <c r="AH19" s="248"/>
      <c r="AI19" s="248"/>
      <c r="AJ19" s="248"/>
    </row>
    <row r="20" spans="1:36" x14ac:dyDescent="0.25">
      <c r="A20" s="391" t="s">
        <v>640</v>
      </c>
      <c r="B20" s="549" t="str">
        <f>IF(Lang=Instructions!$B$40,V20,AE20)</f>
        <v>Portefeuille 12</v>
      </c>
      <c r="C20" s="550"/>
      <c r="D20" s="551"/>
      <c r="E20" s="550"/>
      <c r="F20" s="551"/>
      <c r="G20" s="552"/>
      <c r="V20" s="186" t="s">
        <v>342</v>
      </c>
      <c r="W20" s="248"/>
      <c r="X20" s="248"/>
      <c r="Y20" s="248"/>
      <c r="Z20" s="248"/>
      <c r="AA20" s="248"/>
      <c r="AE20" s="186" t="s">
        <v>317</v>
      </c>
      <c r="AF20" s="248"/>
      <c r="AG20" s="248"/>
      <c r="AH20" s="248"/>
      <c r="AI20" s="248"/>
      <c r="AJ20" s="248"/>
    </row>
    <row r="21" spans="1:36" x14ac:dyDescent="0.25">
      <c r="A21" s="391" t="s">
        <v>641</v>
      </c>
      <c r="B21" s="549" t="str">
        <f>IF(Lang=Instructions!$B$40,V21,AE21)</f>
        <v>Portefeuille 13</v>
      </c>
      <c r="C21" s="550"/>
      <c r="D21" s="551"/>
      <c r="E21" s="550"/>
      <c r="F21" s="551"/>
      <c r="G21" s="552"/>
      <c r="V21" s="186" t="s">
        <v>343</v>
      </c>
      <c r="W21" s="248"/>
      <c r="X21" s="248"/>
      <c r="Y21" s="248"/>
      <c r="Z21" s="248"/>
      <c r="AA21" s="248"/>
      <c r="AE21" s="186" t="s">
        <v>318</v>
      </c>
      <c r="AF21" s="248"/>
      <c r="AG21" s="248"/>
      <c r="AH21" s="248"/>
      <c r="AI21" s="248"/>
      <c r="AJ21" s="248"/>
    </row>
    <row r="22" spans="1:36" x14ac:dyDescent="0.25">
      <c r="A22" s="391" t="s">
        <v>642</v>
      </c>
      <c r="B22" s="549" t="str">
        <f>IF(Lang=Instructions!$B$40,V22,AE22)</f>
        <v>Portefeuille 14</v>
      </c>
      <c r="C22" s="550"/>
      <c r="D22" s="551"/>
      <c r="E22" s="550"/>
      <c r="F22" s="551"/>
      <c r="G22" s="552"/>
      <c r="V22" s="186" t="s">
        <v>344</v>
      </c>
      <c r="W22" s="248"/>
      <c r="X22" s="248"/>
      <c r="Y22" s="248"/>
      <c r="Z22" s="248"/>
      <c r="AA22" s="248"/>
      <c r="AE22" s="186" t="s">
        <v>319</v>
      </c>
      <c r="AF22" s="248"/>
      <c r="AG22" s="248"/>
      <c r="AH22" s="248"/>
      <c r="AI22" s="248"/>
      <c r="AJ22" s="248"/>
    </row>
    <row r="23" spans="1:36" x14ac:dyDescent="0.25">
      <c r="A23" s="391" t="s">
        <v>643</v>
      </c>
      <c r="B23" s="549" t="str">
        <f>IF(Lang=Instructions!$B$40,V23,AE23)</f>
        <v>Portefeuille 15</v>
      </c>
      <c r="C23" s="550"/>
      <c r="D23" s="551"/>
      <c r="E23" s="550"/>
      <c r="F23" s="551"/>
      <c r="G23" s="552"/>
      <c r="V23" s="186" t="s">
        <v>345</v>
      </c>
      <c r="W23" s="248"/>
      <c r="X23" s="248"/>
      <c r="Y23" s="248"/>
      <c r="Z23" s="248"/>
      <c r="AA23" s="248"/>
      <c r="AE23" s="186" t="s">
        <v>320</v>
      </c>
      <c r="AF23" s="248"/>
      <c r="AG23" s="248"/>
      <c r="AH23" s="248"/>
      <c r="AI23" s="248"/>
      <c r="AJ23" s="248"/>
    </row>
    <row r="24" spans="1:36" x14ac:dyDescent="0.25">
      <c r="A24" s="391" t="s">
        <v>644</v>
      </c>
      <c r="B24" s="549" t="str">
        <f>IF(Lang=Instructions!$B$40,V24,AE24)</f>
        <v>Portefeuille 16</v>
      </c>
      <c r="C24" s="550"/>
      <c r="D24" s="551"/>
      <c r="E24" s="550"/>
      <c r="F24" s="551"/>
      <c r="G24" s="552"/>
      <c r="V24" s="186" t="s">
        <v>346</v>
      </c>
      <c r="W24" s="248"/>
      <c r="X24" s="248"/>
      <c r="Y24" s="248"/>
      <c r="Z24" s="248"/>
      <c r="AA24" s="248"/>
      <c r="AE24" s="186" t="s">
        <v>321</v>
      </c>
      <c r="AF24" s="248"/>
      <c r="AG24" s="248"/>
      <c r="AH24" s="248"/>
      <c r="AI24" s="248"/>
      <c r="AJ24" s="248"/>
    </row>
    <row r="25" spans="1:36" x14ac:dyDescent="0.25">
      <c r="A25" s="391" t="s">
        <v>645</v>
      </c>
      <c r="B25" s="549" t="str">
        <f>IF(Lang=Instructions!$B$40,V25,AE25)</f>
        <v>Portefeuille 17</v>
      </c>
      <c r="C25" s="550"/>
      <c r="D25" s="551"/>
      <c r="E25" s="550"/>
      <c r="F25" s="551"/>
      <c r="G25" s="552"/>
      <c r="V25" s="186" t="s">
        <v>347</v>
      </c>
      <c r="W25" s="248"/>
      <c r="X25" s="248"/>
      <c r="Y25" s="248"/>
      <c r="Z25" s="248"/>
      <c r="AA25" s="248"/>
      <c r="AE25" s="186" t="s">
        <v>322</v>
      </c>
      <c r="AF25" s="248"/>
      <c r="AG25" s="248"/>
      <c r="AH25" s="248"/>
      <c r="AI25" s="248"/>
      <c r="AJ25" s="248"/>
    </row>
    <row r="26" spans="1:36" x14ac:dyDescent="0.25">
      <c r="A26" s="391" t="s">
        <v>646</v>
      </c>
      <c r="B26" s="549" t="str">
        <f>IF(Lang=Instructions!$B$40,V26,AE26)</f>
        <v>Portefeuille 18</v>
      </c>
      <c r="C26" s="550"/>
      <c r="D26" s="551"/>
      <c r="E26" s="550"/>
      <c r="F26" s="551"/>
      <c r="G26" s="552"/>
      <c r="V26" s="186" t="s">
        <v>348</v>
      </c>
      <c r="W26" s="248"/>
      <c r="X26" s="248"/>
      <c r="Y26" s="248"/>
      <c r="Z26" s="248"/>
      <c r="AA26" s="248"/>
      <c r="AE26" s="186" t="s">
        <v>323</v>
      </c>
      <c r="AF26" s="248"/>
      <c r="AG26" s="248"/>
      <c r="AH26" s="248"/>
      <c r="AI26" s="248"/>
      <c r="AJ26" s="248"/>
    </row>
    <row r="27" spans="1:36" x14ac:dyDescent="0.25">
      <c r="A27" s="391" t="s">
        <v>647</v>
      </c>
      <c r="B27" s="549" t="str">
        <f>IF(Lang=Instructions!$B$40,V27,AE27)</f>
        <v>Portefeuille 19</v>
      </c>
      <c r="C27" s="550"/>
      <c r="D27" s="551"/>
      <c r="E27" s="550"/>
      <c r="F27" s="551"/>
      <c r="G27" s="552"/>
      <c r="V27" s="186" t="s">
        <v>349</v>
      </c>
      <c r="W27" s="248"/>
      <c r="X27" s="248"/>
      <c r="Y27" s="248"/>
      <c r="Z27" s="248"/>
      <c r="AA27" s="248"/>
      <c r="AE27" s="186" t="s">
        <v>324</v>
      </c>
      <c r="AF27" s="248"/>
      <c r="AG27" s="248"/>
      <c r="AH27" s="248"/>
      <c r="AI27" s="248"/>
      <c r="AJ27" s="248"/>
    </row>
    <row r="28" spans="1:36" x14ac:dyDescent="0.25">
      <c r="A28" s="391" t="s">
        <v>648</v>
      </c>
      <c r="B28" s="549" t="str">
        <f>IF(Lang=Instructions!$B$40,V28,AE28)</f>
        <v>Portefeuille 20</v>
      </c>
      <c r="C28" s="550"/>
      <c r="D28" s="551"/>
      <c r="E28" s="550"/>
      <c r="F28" s="551"/>
      <c r="G28" s="552"/>
      <c r="V28" s="186" t="s">
        <v>350</v>
      </c>
      <c r="W28" s="248"/>
      <c r="X28" s="248"/>
      <c r="Y28" s="248"/>
      <c r="Z28" s="248"/>
      <c r="AA28" s="248"/>
      <c r="AE28" s="186" t="s">
        <v>325</v>
      </c>
      <c r="AF28" s="248"/>
      <c r="AG28" s="248"/>
      <c r="AH28" s="248"/>
      <c r="AI28" s="248"/>
      <c r="AJ28" s="248"/>
    </row>
    <row r="29" spans="1:36" x14ac:dyDescent="0.25">
      <c r="A29" s="391" t="s">
        <v>649</v>
      </c>
      <c r="B29" s="549" t="str">
        <f>IF(Lang=Instructions!$B$40,V29,AE29)</f>
        <v>Portefeuille 21</v>
      </c>
      <c r="C29" s="550"/>
      <c r="D29" s="551"/>
      <c r="E29" s="550"/>
      <c r="F29" s="551"/>
      <c r="G29" s="552"/>
      <c r="V29" s="186" t="s">
        <v>351</v>
      </c>
      <c r="W29" s="248"/>
      <c r="X29" s="248"/>
      <c r="Y29" s="248"/>
      <c r="Z29" s="248"/>
      <c r="AA29" s="248"/>
      <c r="AE29" s="186" t="s">
        <v>326</v>
      </c>
      <c r="AF29" s="248"/>
      <c r="AG29" s="248"/>
      <c r="AH29" s="248"/>
      <c r="AI29" s="248"/>
      <c r="AJ29" s="248"/>
    </row>
    <row r="30" spans="1:36" x14ac:dyDescent="0.25">
      <c r="A30" s="391" t="s">
        <v>650</v>
      </c>
      <c r="B30" s="549" t="str">
        <f>IF(Lang=Instructions!$B$40,V30,AE30)</f>
        <v>Portefeuille 22</v>
      </c>
      <c r="C30" s="550"/>
      <c r="D30" s="551"/>
      <c r="E30" s="550"/>
      <c r="F30" s="551"/>
      <c r="G30" s="552"/>
      <c r="V30" s="186" t="s">
        <v>352</v>
      </c>
      <c r="W30" s="248"/>
      <c r="X30" s="248"/>
      <c r="Y30" s="248"/>
      <c r="Z30" s="248"/>
      <c r="AA30" s="248"/>
      <c r="AE30" s="186" t="s">
        <v>327</v>
      </c>
      <c r="AF30" s="248"/>
      <c r="AG30" s="248"/>
      <c r="AH30" s="248"/>
      <c r="AI30" s="248"/>
      <c r="AJ30" s="248"/>
    </row>
    <row r="31" spans="1:36" x14ac:dyDescent="0.25">
      <c r="A31" s="391" t="s">
        <v>651</v>
      </c>
      <c r="B31" s="549" t="str">
        <f>IF(Lang=Instructions!$B$40,V31,AE31)</f>
        <v>Portefeuille 23</v>
      </c>
      <c r="C31" s="550"/>
      <c r="D31" s="551"/>
      <c r="E31" s="550"/>
      <c r="F31" s="551"/>
      <c r="G31" s="552"/>
      <c r="V31" s="186" t="s">
        <v>353</v>
      </c>
      <c r="W31" s="248"/>
      <c r="X31" s="248"/>
      <c r="Y31" s="248"/>
      <c r="Z31" s="248"/>
      <c r="AA31" s="248"/>
      <c r="AE31" s="186" t="s">
        <v>328</v>
      </c>
      <c r="AF31" s="248"/>
      <c r="AG31" s="248"/>
      <c r="AH31" s="248"/>
      <c r="AI31" s="248"/>
      <c r="AJ31" s="248"/>
    </row>
    <row r="32" spans="1:36" x14ac:dyDescent="0.25">
      <c r="A32" s="391" t="s">
        <v>652</v>
      </c>
      <c r="B32" s="549" t="str">
        <f>IF(Lang=Instructions!$B$40,V32,AE32)</f>
        <v>Portefeuille 24</v>
      </c>
      <c r="C32" s="550"/>
      <c r="D32" s="551"/>
      <c r="E32" s="550"/>
      <c r="F32" s="551"/>
      <c r="G32" s="552"/>
      <c r="V32" s="186" t="s">
        <v>354</v>
      </c>
      <c r="W32" s="248"/>
      <c r="X32" s="248"/>
      <c r="Y32" s="248"/>
      <c r="Z32" s="248"/>
      <c r="AA32" s="248"/>
      <c r="AE32" s="186" t="s">
        <v>329</v>
      </c>
      <c r="AF32" s="248"/>
      <c r="AG32" s="248"/>
      <c r="AH32" s="248"/>
      <c r="AI32" s="248"/>
      <c r="AJ32" s="248"/>
    </row>
    <row r="33" spans="1:36" x14ac:dyDescent="0.25">
      <c r="A33" s="391" t="s">
        <v>653</v>
      </c>
      <c r="B33" s="549" t="str">
        <f>IF(Lang=Instructions!$B$40,V33,AE33)</f>
        <v>Portefeuille 25</v>
      </c>
      <c r="C33" s="550"/>
      <c r="D33" s="551"/>
      <c r="E33" s="550"/>
      <c r="F33" s="551"/>
      <c r="G33" s="552"/>
      <c r="V33" s="186" t="s">
        <v>355</v>
      </c>
      <c r="W33" s="248"/>
      <c r="X33" s="248"/>
      <c r="Y33" s="248"/>
      <c r="Z33" s="248"/>
      <c r="AA33" s="248"/>
      <c r="AE33" s="186" t="s">
        <v>330</v>
      </c>
      <c r="AF33" s="248"/>
      <c r="AG33" s="248"/>
      <c r="AH33" s="248"/>
      <c r="AI33" s="248"/>
      <c r="AJ33" s="248"/>
    </row>
    <row r="34" spans="1:36" x14ac:dyDescent="0.25">
      <c r="A34" s="391" t="s">
        <v>654</v>
      </c>
      <c r="B34" s="549" t="str">
        <f>IF(Lang=Instructions!$B$40,V34,AE34)</f>
        <v>Portefeuille 26</v>
      </c>
      <c r="C34" s="550"/>
      <c r="D34" s="551"/>
      <c r="E34" s="550"/>
      <c r="F34" s="551"/>
      <c r="G34" s="552"/>
      <c r="V34" s="186" t="s">
        <v>356</v>
      </c>
      <c r="W34" s="248"/>
      <c r="X34" s="248"/>
      <c r="Y34" s="248"/>
      <c r="Z34" s="248"/>
      <c r="AA34" s="248"/>
      <c r="AE34" s="186" t="s">
        <v>331</v>
      </c>
      <c r="AF34" s="248"/>
      <c r="AG34" s="248"/>
      <c r="AH34" s="248"/>
      <c r="AI34" s="248"/>
      <c r="AJ34" s="248"/>
    </row>
    <row r="35" spans="1:36" x14ac:dyDescent="0.25">
      <c r="A35" s="391" t="s">
        <v>655</v>
      </c>
      <c r="B35" s="549" t="str">
        <f>IF(Lang=Instructions!$B$40,V35,AE35)</f>
        <v>Portefeuille 27</v>
      </c>
      <c r="C35" s="550"/>
      <c r="D35" s="551"/>
      <c r="E35" s="550"/>
      <c r="F35" s="551"/>
      <c r="G35" s="552"/>
      <c r="V35" s="186" t="s">
        <v>357</v>
      </c>
      <c r="W35" s="248"/>
      <c r="X35" s="248"/>
      <c r="Y35" s="248"/>
      <c r="Z35" s="248"/>
      <c r="AA35" s="248"/>
      <c r="AE35" s="186" t="s">
        <v>332</v>
      </c>
      <c r="AF35" s="248"/>
      <c r="AG35" s="248"/>
      <c r="AH35" s="248"/>
      <c r="AI35" s="248"/>
      <c r="AJ35" s="248"/>
    </row>
    <row r="36" spans="1:36" x14ac:dyDescent="0.25">
      <c r="A36" s="391" t="s">
        <v>656</v>
      </c>
      <c r="B36" s="549" t="str">
        <f>IF(Lang=Instructions!$B$40,V36,AE36)</f>
        <v>Portefeuille 28</v>
      </c>
      <c r="C36" s="550"/>
      <c r="D36" s="551"/>
      <c r="E36" s="550"/>
      <c r="F36" s="551"/>
      <c r="G36" s="552"/>
      <c r="V36" s="186" t="s">
        <v>358</v>
      </c>
      <c r="W36" s="248"/>
      <c r="X36" s="248"/>
      <c r="Y36" s="248"/>
      <c r="Z36" s="248"/>
      <c r="AA36" s="248"/>
      <c r="AE36" s="186" t="s">
        <v>333</v>
      </c>
      <c r="AF36" s="248"/>
      <c r="AG36" s="248"/>
      <c r="AH36" s="248"/>
      <c r="AI36" s="248"/>
      <c r="AJ36" s="248"/>
    </row>
    <row r="37" spans="1:36" x14ac:dyDescent="0.25">
      <c r="A37" s="391" t="s">
        <v>657</v>
      </c>
      <c r="B37" s="549" t="str">
        <f>IF(Lang=Instructions!$B$40,V37,AE37)</f>
        <v>Portefeuille 29</v>
      </c>
      <c r="C37" s="550"/>
      <c r="D37" s="551"/>
      <c r="E37" s="550"/>
      <c r="F37" s="551"/>
      <c r="G37" s="552"/>
      <c r="V37" s="186" t="s">
        <v>359</v>
      </c>
      <c r="W37" s="248"/>
      <c r="X37" s="248"/>
      <c r="Y37" s="248"/>
      <c r="Z37" s="248"/>
      <c r="AA37" s="248"/>
      <c r="AE37" s="186" t="s">
        <v>334</v>
      </c>
      <c r="AF37" s="248"/>
      <c r="AG37" s="248"/>
      <c r="AH37" s="248"/>
      <c r="AI37" s="248"/>
      <c r="AJ37" s="248"/>
    </row>
    <row r="38" spans="1:36" ht="14.4" thickBot="1" x14ac:dyDescent="0.3">
      <c r="A38" s="391" t="s">
        <v>658</v>
      </c>
      <c r="B38" s="549" t="str">
        <f>IF(Lang=Instructions!$B$40,V38,AE38)</f>
        <v>Portefeuille 30</v>
      </c>
      <c r="C38" s="550"/>
      <c r="D38" s="551"/>
      <c r="E38" s="550"/>
      <c r="F38" s="551"/>
      <c r="G38" s="552"/>
      <c r="V38" s="249" t="s">
        <v>360</v>
      </c>
      <c r="W38" s="250"/>
      <c r="X38" s="250"/>
      <c r="Y38" s="250"/>
      <c r="Z38" s="250"/>
      <c r="AA38" s="250"/>
      <c r="AE38" s="249" t="s">
        <v>335</v>
      </c>
      <c r="AF38" s="250"/>
      <c r="AG38" s="250"/>
      <c r="AH38" s="250"/>
      <c r="AI38" s="250"/>
      <c r="AJ38" s="250"/>
    </row>
    <row r="39" spans="1:36" ht="14.4" thickBot="1" x14ac:dyDescent="0.3">
      <c r="A39" s="391" t="s">
        <v>729</v>
      </c>
      <c r="B39" s="617" t="str">
        <f>IF(Lang=Instructions!$B$40,V39,AE39)</f>
        <v>Total</v>
      </c>
      <c r="C39" s="554"/>
      <c r="D39" s="555">
        <f>SUM(D9:D38)</f>
        <v>0</v>
      </c>
      <c r="E39" s="554"/>
      <c r="F39" s="555">
        <f>SUM(F9:F38)</f>
        <v>0</v>
      </c>
      <c r="G39" s="556">
        <f>SUM(G9:G38)</f>
        <v>0</v>
      </c>
      <c r="V39" s="251" t="s">
        <v>11</v>
      </c>
      <c r="W39" s="252"/>
      <c r="X39" s="252"/>
      <c r="Y39" s="252"/>
      <c r="Z39" s="252"/>
      <c r="AA39" s="252"/>
      <c r="AE39" s="251" t="s">
        <v>11</v>
      </c>
      <c r="AF39" s="252"/>
      <c r="AG39" s="252"/>
      <c r="AH39" s="252"/>
      <c r="AI39" s="252"/>
      <c r="AJ39" s="252"/>
    </row>
    <row r="57" spans="22:31" x14ac:dyDescent="0.25">
      <c r="V57" s="245" t="s">
        <v>414</v>
      </c>
      <c r="AE57" s="245" t="s">
        <v>415</v>
      </c>
    </row>
    <row r="58" spans="22:31" x14ac:dyDescent="0.25">
      <c r="V58" s="245" t="s">
        <v>810</v>
      </c>
      <c r="AE58" s="245" t="s">
        <v>812</v>
      </c>
    </row>
    <row r="59" spans="22:31" x14ac:dyDescent="0.25">
      <c r="V59" s="245" t="s">
        <v>811</v>
      </c>
      <c r="AE59" s="245" t="s">
        <v>813</v>
      </c>
    </row>
  </sheetData>
  <mergeCells count="19">
    <mergeCell ref="B2:D2"/>
    <mergeCell ref="AA4:AA6"/>
    <mergeCell ref="AE4:AE6"/>
    <mergeCell ref="AF4:AF6"/>
    <mergeCell ref="AJ4:AJ6"/>
    <mergeCell ref="B4:B6"/>
    <mergeCell ref="C4:C6"/>
    <mergeCell ref="D4:D6"/>
    <mergeCell ref="V4:V6"/>
    <mergeCell ref="W4:W6"/>
    <mergeCell ref="X4:X6"/>
    <mergeCell ref="Y4:Y6"/>
    <mergeCell ref="Z4:Z6"/>
    <mergeCell ref="AG4:AG6"/>
    <mergeCell ref="AH4:AH6"/>
    <mergeCell ref="AI4:AI6"/>
    <mergeCell ref="E4:E6"/>
    <mergeCell ref="F4:F6"/>
    <mergeCell ref="G4:G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IF(Lang=Instructions!$B$40,$V$57:$V$59,$AE$57:$AE$59)</xm:f>
          </x14:formula1>
          <xm:sqref>B2:D2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EEAF3-FE8D-438E-9E1B-E22A8050CD5D}">
  <sheetPr codeName="Feuil13"/>
  <dimension ref="A1:AE27"/>
  <sheetViews>
    <sheetView workbookViewId="0"/>
  </sheetViews>
  <sheetFormatPr baseColWidth="10" defaultColWidth="11.44140625" defaultRowHeight="13.8" x14ac:dyDescent="0.25"/>
  <cols>
    <col min="1" max="1" width="2.33203125" style="384" bestFit="1" customWidth="1"/>
    <col min="2" max="5" width="27" style="384" customWidth="1"/>
    <col min="6" max="21" width="11.44140625" style="384"/>
    <col min="22" max="25" width="27" style="384" hidden="1" customWidth="1"/>
    <col min="26" max="27" width="11.44140625" style="384" hidden="1" customWidth="1"/>
    <col min="28" max="31" width="27" style="384" hidden="1" customWidth="1"/>
    <col min="32" max="16384" width="11.44140625" style="384"/>
  </cols>
  <sheetData>
    <row r="1" spans="1:31" x14ac:dyDescent="0.25">
      <c r="B1" s="385" t="str">
        <f>IF(Lang=Instructions!$B$40,V1,AB1)</f>
        <v>6.12 Ajustement au titre du risque non financier</v>
      </c>
      <c r="V1" s="385" t="s">
        <v>773</v>
      </c>
      <c r="AB1" s="385" t="s">
        <v>775</v>
      </c>
    </row>
    <row r="2" spans="1:31" x14ac:dyDescent="0.25">
      <c r="B2" s="384" t="str">
        <f>IF(Lang=Instructions!$B$40,V2,AB2)</f>
        <v>Tableau 5.1 pour le PSS - Brut</v>
      </c>
      <c r="V2" s="384" t="s">
        <v>404</v>
      </c>
      <c r="AB2" s="384" t="s">
        <v>405</v>
      </c>
    </row>
    <row r="3" spans="1:31" ht="14.4" thickBot="1" x14ac:dyDescent="0.3">
      <c r="B3" s="384" t="str">
        <f>IF(Lang=Instructions!$B$40,V3,AB3)</f>
        <v>(en milliers de dollars)</v>
      </c>
      <c r="V3" s="384" t="s">
        <v>115</v>
      </c>
      <c r="AB3" s="384" t="s">
        <v>741</v>
      </c>
    </row>
    <row r="4" spans="1:31" ht="14.4" thickBot="1" x14ac:dyDescent="0.3">
      <c r="B4" s="690" t="str">
        <f>IF(Lang=Instructions!$B$40,V4,AB4)</f>
        <v>Ajustement au titre du risque - Méthode du coût du capital</v>
      </c>
      <c r="C4" s="691"/>
      <c r="D4" s="691"/>
      <c r="E4" s="692"/>
      <c r="V4" s="687" t="s">
        <v>363</v>
      </c>
      <c r="W4" s="688"/>
      <c r="X4" s="688"/>
      <c r="Y4" s="689"/>
      <c r="AB4" s="687" t="s">
        <v>778</v>
      </c>
      <c r="AC4" s="688"/>
      <c r="AD4" s="688"/>
      <c r="AE4" s="689"/>
    </row>
    <row r="5" spans="1:31" ht="28.95" customHeight="1" thickBot="1" x14ac:dyDescent="0.3">
      <c r="B5" s="451" t="str">
        <f>IF(Lang=Instructions!$B$40,V5,AB5)</f>
        <v>Année</v>
      </c>
      <c r="C5" s="451" t="str">
        <f>IF(Lang=Instructions!$B$40,W5,AC5)</f>
        <v>Montant de capital projeté</v>
      </c>
      <c r="D5" s="451" t="str">
        <f>IF(Lang=Instructions!$B$40,X5,AD5)</f>
        <v>Taux du coût du capital
(%)</v>
      </c>
      <c r="E5" s="451" t="str">
        <f>IF(Lang=Instructions!$B$40,Y5,AE5)</f>
        <v>Taux d'actualisation
(%)</v>
      </c>
      <c r="V5" s="450" t="s">
        <v>430</v>
      </c>
      <c r="W5" s="450" t="s">
        <v>776</v>
      </c>
      <c r="X5" s="450" t="s">
        <v>445</v>
      </c>
      <c r="Y5" s="450" t="s">
        <v>446</v>
      </c>
      <c r="AB5" s="450" t="s">
        <v>361</v>
      </c>
      <c r="AC5" s="450" t="s">
        <v>777</v>
      </c>
      <c r="AD5" s="450" t="s">
        <v>447</v>
      </c>
      <c r="AE5" s="450" t="s">
        <v>448</v>
      </c>
    </row>
    <row r="6" spans="1:31" x14ac:dyDescent="0.25">
      <c r="B6" s="451"/>
      <c r="C6" s="260" t="s">
        <v>283</v>
      </c>
      <c r="D6" s="260" t="s">
        <v>284</v>
      </c>
      <c r="E6" s="260" t="s">
        <v>425</v>
      </c>
      <c r="V6" s="450"/>
      <c r="W6" s="450"/>
      <c r="X6" s="450"/>
      <c r="Y6" s="450"/>
      <c r="AB6" s="450"/>
      <c r="AC6" s="450"/>
      <c r="AD6" s="450"/>
      <c r="AE6" s="450"/>
    </row>
    <row r="7" spans="1:31" x14ac:dyDescent="0.25">
      <c r="A7" s="388" t="s">
        <v>283</v>
      </c>
      <c r="B7" s="423">
        <v>1</v>
      </c>
      <c r="C7" s="557"/>
      <c r="D7" s="558"/>
      <c r="E7" s="559"/>
      <c r="V7" s="157">
        <v>1</v>
      </c>
      <c r="W7" s="188"/>
      <c r="X7" s="188"/>
      <c r="Y7" s="188"/>
      <c r="AB7" s="157">
        <v>1</v>
      </c>
      <c r="AC7" s="188"/>
      <c r="AD7" s="188"/>
      <c r="AE7" s="188"/>
    </row>
    <row r="8" spans="1:31" x14ac:dyDescent="0.25">
      <c r="A8" s="388" t="s">
        <v>284</v>
      </c>
      <c r="B8" s="424">
        <v>2</v>
      </c>
      <c r="C8" s="560"/>
      <c r="D8" s="561"/>
      <c r="E8" s="562"/>
      <c r="V8" s="62">
        <v>2</v>
      </c>
      <c r="W8" s="63"/>
      <c r="X8" s="63"/>
      <c r="Y8" s="63"/>
      <c r="AB8" s="62">
        <v>2</v>
      </c>
      <c r="AC8" s="63"/>
      <c r="AD8" s="63"/>
      <c r="AE8" s="63"/>
    </row>
    <row r="9" spans="1:31" x14ac:dyDescent="0.25">
      <c r="A9" s="388" t="s">
        <v>425</v>
      </c>
      <c r="B9" s="425">
        <v>3</v>
      </c>
      <c r="C9" s="560"/>
      <c r="D9" s="561"/>
      <c r="E9" s="562"/>
      <c r="V9" s="62">
        <v>3</v>
      </c>
      <c r="W9" s="63"/>
      <c r="X9" s="63"/>
      <c r="Y9" s="63"/>
      <c r="AB9" s="62">
        <v>3</v>
      </c>
      <c r="AC9" s="63"/>
      <c r="AD9" s="63"/>
      <c r="AE9" s="63"/>
    </row>
    <row r="10" spans="1:31" x14ac:dyDescent="0.25">
      <c r="A10" s="388" t="s">
        <v>632</v>
      </c>
      <c r="B10" s="424">
        <v>4</v>
      </c>
      <c r="C10" s="560"/>
      <c r="D10" s="561"/>
      <c r="E10" s="562"/>
      <c r="V10" s="62">
        <v>4</v>
      </c>
      <c r="W10" s="63"/>
      <c r="X10" s="63"/>
      <c r="Y10" s="63"/>
      <c r="AB10" s="62">
        <v>4</v>
      </c>
      <c r="AC10" s="63"/>
      <c r="AD10" s="63"/>
      <c r="AE10" s="63"/>
    </row>
    <row r="11" spans="1:31" x14ac:dyDescent="0.25">
      <c r="A11" s="388" t="s">
        <v>633</v>
      </c>
      <c r="B11" s="424">
        <v>5</v>
      </c>
      <c r="C11" s="560"/>
      <c r="D11" s="561"/>
      <c r="E11" s="562"/>
      <c r="V11" s="62">
        <v>5</v>
      </c>
      <c r="W11" s="63"/>
      <c r="X11" s="63"/>
      <c r="Y11" s="63"/>
      <c r="AB11" s="62">
        <v>5</v>
      </c>
      <c r="AC11" s="63"/>
      <c r="AD11" s="63"/>
      <c r="AE11" s="63"/>
    </row>
    <row r="12" spans="1:31" x14ac:dyDescent="0.25">
      <c r="A12" s="388" t="s">
        <v>634</v>
      </c>
      <c r="B12" s="424">
        <v>6</v>
      </c>
      <c r="C12" s="560"/>
      <c r="D12" s="561"/>
      <c r="E12" s="562"/>
      <c r="V12" s="62">
        <v>6</v>
      </c>
      <c r="W12" s="63"/>
      <c r="X12" s="63"/>
      <c r="Y12" s="63"/>
      <c r="AB12" s="62">
        <v>6</v>
      </c>
      <c r="AC12" s="63"/>
      <c r="AD12" s="63"/>
      <c r="AE12" s="63"/>
    </row>
    <row r="13" spans="1:31" x14ac:dyDescent="0.25">
      <c r="A13" s="388" t="s">
        <v>635</v>
      </c>
      <c r="B13" s="424">
        <v>7</v>
      </c>
      <c r="C13" s="560"/>
      <c r="D13" s="561"/>
      <c r="E13" s="562"/>
      <c r="V13" s="62">
        <v>7</v>
      </c>
      <c r="W13" s="63"/>
      <c r="X13" s="63"/>
      <c r="Y13" s="63"/>
      <c r="AB13" s="62">
        <v>7</v>
      </c>
      <c r="AC13" s="63"/>
      <c r="AD13" s="63"/>
      <c r="AE13" s="63"/>
    </row>
    <row r="14" spans="1:31" x14ac:dyDescent="0.25">
      <c r="A14" s="388" t="s">
        <v>636</v>
      </c>
      <c r="B14" s="424">
        <v>8</v>
      </c>
      <c r="C14" s="560"/>
      <c r="D14" s="561"/>
      <c r="E14" s="562"/>
      <c r="V14" s="62">
        <v>8</v>
      </c>
      <c r="W14" s="63"/>
      <c r="X14" s="63"/>
      <c r="Y14" s="63"/>
      <c r="AB14" s="62">
        <v>8</v>
      </c>
      <c r="AC14" s="63"/>
      <c r="AD14" s="63"/>
      <c r="AE14" s="63"/>
    </row>
    <row r="15" spans="1:31" x14ac:dyDescent="0.25">
      <c r="A15" s="388" t="s">
        <v>637</v>
      </c>
      <c r="B15" s="424">
        <v>9</v>
      </c>
      <c r="C15" s="560"/>
      <c r="D15" s="561"/>
      <c r="E15" s="562"/>
      <c r="V15" s="62">
        <v>9</v>
      </c>
      <c r="W15" s="63"/>
      <c r="X15" s="63"/>
      <c r="Y15" s="63"/>
      <c r="AB15" s="62">
        <v>9</v>
      </c>
      <c r="AC15" s="63"/>
      <c r="AD15" s="63"/>
      <c r="AE15" s="63"/>
    </row>
    <row r="16" spans="1:31" x14ac:dyDescent="0.25">
      <c r="A16" s="388" t="s">
        <v>638</v>
      </c>
      <c r="B16" s="424">
        <v>10</v>
      </c>
      <c r="C16" s="560"/>
      <c r="D16" s="561"/>
      <c r="E16" s="562"/>
      <c r="V16" s="62">
        <v>10</v>
      </c>
      <c r="W16" s="63"/>
      <c r="X16" s="63"/>
      <c r="Y16" s="63"/>
      <c r="AB16" s="62">
        <v>10</v>
      </c>
      <c r="AC16" s="63"/>
      <c r="AD16" s="63"/>
      <c r="AE16" s="63"/>
    </row>
    <row r="17" spans="1:31" x14ac:dyDescent="0.25">
      <c r="A17" s="388" t="s">
        <v>639</v>
      </c>
      <c r="B17" s="424">
        <v>11</v>
      </c>
      <c r="C17" s="560"/>
      <c r="D17" s="561"/>
      <c r="E17" s="562"/>
      <c r="V17" s="62">
        <v>11</v>
      </c>
      <c r="W17" s="63"/>
      <c r="X17" s="63"/>
      <c r="Y17" s="63"/>
      <c r="AB17" s="62">
        <v>11</v>
      </c>
      <c r="AC17" s="63"/>
      <c r="AD17" s="63"/>
      <c r="AE17" s="63"/>
    </row>
    <row r="18" spans="1:31" x14ac:dyDescent="0.25">
      <c r="A18" s="388" t="s">
        <v>640</v>
      </c>
      <c r="B18" s="424">
        <v>12</v>
      </c>
      <c r="C18" s="560"/>
      <c r="D18" s="561"/>
      <c r="E18" s="562"/>
      <c r="V18" s="62">
        <v>12</v>
      </c>
      <c r="W18" s="63"/>
      <c r="X18" s="63"/>
      <c r="Y18" s="63"/>
      <c r="AB18" s="62">
        <v>12</v>
      </c>
      <c r="AC18" s="63"/>
      <c r="AD18" s="63"/>
      <c r="AE18" s="63"/>
    </row>
    <row r="19" spans="1:31" x14ac:dyDescent="0.25">
      <c r="A19" s="388" t="s">
        <v>641</v>
      </c>
      <c r="B19" s="424">
        <v>13</v>
      </c>
      <c r="C19" s="560"/>
      <c r="D19" s="561"/>
      <c r="E19" s="562"/>
      <c r="V19" s="62">
        <v>13</v>
      </c>
      <c r="W19" s="63"/>
      <c r="X19" s="63"/>
      <c r="Y19" s="63"/>
      <c r="AB19" s="62">
        <v>13</v>
      </c>
      <c r="AC19" s="63"/>
      <c r="AD19" s="63"/>
      <c r="AE19" s="63"/>
    </row>
    <row r="20" spans="1:31" x14ac:dyDescent="0.25">
      <c r="A20" s="388" t="s">
        <v>642</v>
      </c>
      <c r="B20" s="424">
        <v>14</v>
      </c>
      <c r="C20" s="560"/>
      <c r="D20" s="561"/>
      <c r="E20" s="562"/>
      <c r="V20" s="62">
        <v>14</v>
      </c>
      <c r="W20" s="63"/>
      <c r="X20" s="63"/>
      <c r="Y20" s="63"/>
      <c r="AB20" s="62">
        <v>14</v>
      </c>
      <c r="AC20" s="63"/>
      <c r="AD20" s="63"/>
      <c r="AE20" s="63"/>
    </row>
    <row r="21" spans="1:31" x14ac:dyDescent="0.25">
      <c r="A21" s="388" t="s">
        <v>643</v>
      </c>
      <c r="B21" s="424">
        <v>15</v>
      </c>
      <c r="C21" s="560"/>
      <c r="D21" s="561"/>
      <c r="E21" s="562"/>
      <c r="V21" s="62">
        <v>15</v>
      </c>
      <c r="W21" s="63"/>
      <c r="X21" s="63"/>
      <c r="Y21" s="63"/>
      <c r="AB21" s="62">
        <v>15</v>
      </c>
      <c r="AC21" s="63"/>
      <c r="AD21" s="63"/>
      <c r="AE21" s="63"/>
    </row>
    <row r="22" spans="1:31" x14ac:dyDescent="0.25">
      <c r="A22" s="388" t="s">
        <v>644</v>
      </c>
      <c r="B22" s="424">
        <v>16</v>
      </c>
      <c r="C22" s="560"/>
      <c r="D22" s="561"/>
      <c r="E22" s="562"/>
      <c r="V22" s="62">
        <v>16</v>
      </c>
      <c r="W22" s="63"/>
      <c r="X22" s="63"/>
      <c r="Y22" s="63"/>
      <c r="AB22" s="62">
        <v>16</v>
      </c>
      <c r="AC22" s="63"/>
      <c r="AD22" s="63"/>
      <c r="AE22" s="63"/>
    </row>
    <row r="23" spans="1:31" x14ac:dyDescent="0.25">
      <c r="A23" s="388" t="s">
        <v>645</v>
      </c>
      <c r="B23" s="424">
        <v>17</v>
      </c>
      <c r="C23" s="560"/>
      <c r="D23" s="561"/>
      <c r="E23" s="562"/>
      <c r="V23" s="62">
        <v>17</v>
      </c>
      <c r="W23" s="63"/>
      <c r="X23" s="63"/>
      <c r="Y23" s="63"/>
      <c r="AB23" s="62">
        <v>17</v>
      </c>
      <c r="AC23" s="63"/>
      <c r="AD23" s="63"/>
      <c r="AE23" s="63"/>
    </row>
    <row r="24" spans="1:31" x14ac:dyDescent="0.25">
      <c r="A24" s="388" t="s">
        <v>646</v>
      </c>
      <c r="B24" s="424">
        <v>18</v>
      </c>
      <c r="C24" s="560"/>
      <c r="D24" s="561"/>
      <c r="E24" s="562"/>
      <c r="V24" s="62">
        <v>18</v>
      </c>
      <c r="W24" s="63"/>
      <c r="X24" s="63"/>
      <c r="Y24" s="63"/>
      <c r="AB24" s="62">
        <v>18</v>
      </c>
      <c r="AC24" s="63"/>
      <c r="AD24" s="63"/>
      <c r="AE24" s="63"/>
    </row>
    <row r="25" spans="1:31" x14ac:dyDescent="0.25">
      <c r="A25" s="388" t="s">
        <v>647</v>
      </c>
      <c r="B25" s="424">
        <v>19</v>
      </c>
      <c r="C25" s="560"/>
      <c r="D25" s="561"/>
      <c r="E25" s="562"/>
      <c r="V25" s="62">
        <v>19</v>
      </c>
      <c r="W25" s="63"/>
      <c r="X25" s="63"/>
      <c r="Y25" s="63"/>
      <c r="AB25" s="62">
        <v>19</v>
      </c>
      <c r="AC25" s="63"/>
      <c r="AD25" s="63"/>
      <c r="AE25" s="63"/>
    </row>
    <row r="26" spans="1:31" x14ac:dyDescent="0.25">
      <c r="A26" s="388" t="s">
        <v>648</v>
      </c>
      <c r="B26" s="424">
        <v>20</v>
      </c>
      <c r="C26" s="560"/>
      <c r="D26" s="561"/>
      <c r="E26" s="562"/>
      <c r="V26" s="62">
        <v>20</v>
      </c>
      <c r="W26" s="63"/>
      <c r="X26" s="63"/>
      <c r="Y26" s="63"/>
      <c r="AB26" s="62">
        <v>20</v>
      </c>
      <c r="AC26" s="63"/>
      <c r="AD26" s="63"/>
      <c r="AE26" s="63"/>
    </row>
    <row r="27" spans="1:31" ht="14.4" thickBot="1" x14ac:dyDescent="0.3">
      <c r="A27" s="388" t="s">
        <v>649</v>
      </c>
      <c r="B27" s="426" t="s">
        <v>362</v>
      </c>
      <c r="C27" s="563"/>
      <c r="D27" s="564"/>
      <c r="E27" s="565"/>
      <c r="V27" s="64" t="s">
        <v>362</v>
      </c>
      <c r="W27" s="65"/>
      <c r="X27" s="65"/>
      <c r="Y27" s="65"/>
      <c r="AB27" s="64" t="s">
        <v>362</v>
      </c>
      <c r="AC27" s="65"/>
      <c r="AD27" s="65"/>
      <c r="AE27" s="65"/>
    </row>
  </sheetData>
  <mergeCells count="3">
    <mergeCell ref="AB4:AE4"/>
    <mergeCell ref="V4:Y4"/>
    <mergeCell ref="B4:E4"/>
  </mergeCell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6E8BB-EC87-4A3A-9DFB-5F4C6D2B0643}">
  <sheetPr codeName="Feuil14"/>
  <dimension ref="A1:AE58"/>
  <sheetViews>
    <sheetView workbookViewId="0"/>
  </sheetViews>
  <sheetFormatPr baseColWidth="10" defaultColWidth="11.44140625" defaultRowHeight="13.8" x14ac:dyDescent="0.25"/>
  <cols>
    <col min="1" max="1" width="2.33203125" style="384" bestFit="1" customWidth="1"/>
    <col min="2" max="5" width="27" style="384" customWidth="1"/>
    <col min="6" max="21" width="11.44140625" style="384"/>
    <col min="22" max="25" width="27" style="384" hidden="1" customWidth="1"/>
    <col min="26" max="27" width="11.44140625" style="384" hidden="1" customWidth="1"/>
    <col min="28" max="31" width="27" style="384" hidden="1" customWidth="1"/>
    <col min="32" max="16384" width="11.44140625" style="384"/>
  </cols>
  <sheetData>
    <row r="1" spans="1:31" x14ac:dyDescent="0.25">
      <c r="B1" s="385" t="str">
        <f>IF(Lang=Instructions!$B$40,V1,AB1)</f>
        <v>6.12 Ajustement au titre du risque non financier</v>
      </c>
      <c r="V1" s="385" t="s">
        <v>773</v>
      </c>
      <c r="AB1" s="385" t="s">
        <v>775</v>
      </c>
    </row>
    <row r="2" spans="1:31" x14ac:dyDescent="0.25">
      <c r="A2" s="392" t="s">
        <v>732</v>
      </c>
      <c r="B2" s="693" t="str">
        <f>IF(Lang=Instructions!$B$40,V56,AB56)</f>
        <v>Veuillez sélectionner Net ou Cédé</v>
      </c>
      <c r="C2" s="693"/>
      <c r="D2" s="693"/>
      <c r="E2" s="693"/>
      <c r="V2" s="384" t="s">
        <v>406</v>
      </c>
      <c r="AB2" s="384" t="s">
        <v>407</v>
      </c>
    </row>
    <row r="3" spans="1:31" ht="14.4" thickBot="1" x14ac:dyDescent="0.3">
      <c r="B3" s="384" t="str">
        <f>IF(Lang=Instructions!$B$40,V3,AB3)</f>
        <v>(en milliers de dollars)</v>
      </c>
      <c r="V3" s="384" t="s">
        <v>115</v>
      </c>
      <c r="AB3" s="384" t="s">
        <v>741</v>
      </c>
    </row>
    <row r="4" spans="1:31" ht="14.4" thickBot="1" x14ac:dyDescent="0.3">
      <c r="B4" s="690" t="str">
        <f>IF(Lang=Instructions!$B$40,V4,AB4)</f>
        <v>Ajustement au titre du risque - Méthode du coût du capital</v>
      </c>
      <c r="C4" s="691"/>
      <c r="D4" s="691"/>
      <c r="E4" s="692"/>
      <c r="V4" s="687" t="s">
        <v>363</v>
      </c>
      <c r="W4" s="688"/>
      <c r="X4" s="688"/>
      <c r="Y4" s="689"/>
      <c r="AB4" s="687" t="s">
        <v>779</v>
      </c>
      <c r="AC4" s="688"/>
      <c r="AD4" s="688"/>
      <c r="AE4" s="689"/>
    </row>
    <row r="5" spans="1:31" ht="28.95" customHeight="1" thickBot="1" x14ac:dyDescent="0.3">
      <c r="B5" s="451" t="str">
        <f>IF(Lang=Instructions!$B$40,V5,AB5)</f>
        <v>Année</v>
      </c>
      <c r="C5" s="451" t="str">
        <f>IF(Lang=Instructions!$B$40,W5,AC5)</f>
        <v>Montant de capital projeté</v>
      </c>
      <c r="D5" s="451" t="str">
        <f>IF(Lang=Instructions!$B$40,X5,AD5)</f>
        <v>Taux du coût du capital
(%)</v>
      </c>
      <c r="E5" s="451" t="str">
        <f>IF(Lang=Instructions!$B$40,Y5,AE5)</f>
        <v>Taux d'actualisation
(%)</v>
      </c>
      <c r="V5" s="450" t="s">
        <v>430</v>
      </c>
      <c r="W5" s="450" t="s">
        <v>776</v>
      </c>
      <c r="X5" s="450" t="s">
        <v>445</v>
      </c>
      <c r="Y5" s="450" t="s">
        <v>446</v>
      </c>
      <c r="AB5" s="450" t="s">
        <v>361</v>
      </c>
      <c r="AC5" s="450" t="s">
        <v>777</v>
      </c>
      <c r="AD5" s="450" t="s">
        <v>447</v>
      </c>
      <c r="AE5" s="450" t="s">
        <v>448</v>
      </c>
    </row>
    <row r="6" spans="1:31" x14ac:dyDescent="0.25">
      <c r="B6" s="451"/>
      <c r="C6" s="260" t="s">
        <v>283</v>
      </c>
      <c r="D6" s="260" t="s">
        <v>284</v>
      </c>
      <c r="E6" s="260" t="s">
        <v>425</v>
      </c>
      <c r="V6" s="450"/>
      <c r="W6" s="450"/>
      <c r="X6" s="450"/>
      <c r="Y6" s="450"/>
      <c r="AB6" s="450"/>
      <c r="AC6" s="450"/>
      <c r="AD6" s="450"/>
      <c r="AE6" s="450"/>
    </row>
    <row r="7" spans="1:31" x14ac:dyDescent="0.25">
      <c r="A7" s="388" t="s">
        <v>283</v>
      </c>
      <c r="B7" s="423">
        <v>1</v>
      </c>
      <c r="C7" s="557"/>
      <c r="D7" s="558"/>
      <c r="E7" s="559"/>
      <c r="V7" s="157">
        <v>1</v>
      </c>
      <c r="W7" s="188"/>
      <c r="X7" s="188"/>
      <c r="Y7" s="188"/>
      <c r="AB7" s="157">
        <v>1</v>
      </c>
      <c r="AC7" s="188"/>
      <c r="AD7" s="188"/>
      <c r="AE7" s="188"/>
    </row>
    <row r="8" spans="1:31" x14ac:dyDescent="0.25">
      <c r="A8" s="388" t="s">
        <v>284</v>
      </c>
      <c r="B8" s="424">
        <v>2</v>
      </c>
      <c r="C8" s="560"/>
      <c r="D8" s="561"/>
      <c r="E8" s="562"/>
      <c r="V8" s="62">
        <v>2</v>
      </c>
      <c r="W8" s="63"/>
      <c r="X8" s="63"/>
      <c r="Y8" s="63"/>
      <c r="AB8" s="62">
        <v>2</v>
      </c>
      <c r="AC8" s="63"/>
      <c r="AD8" s="63"/>
      <c r="AE8" s="63"/>
    </row>
    <row r="9" spans="1:31" x14ac:dyDescent="0.25">
      <c r="A9" s="388" t="s">
        <v>425</v>
      </c>
      <c r="B9" s="425">
        <v>3</v>
      </c>
      <c r="C9" s="560"/>
      <c r="D9" s="561"/>
      <c r="E9" s="562"/>
      <c r="V9" s="62">
        <v>3</v>
      </c>
      <c r="W9" s="63"/>
      <c r="X9" s="63"/>
      <c r="Y9" s="63"/>
      <c r="AB9" s="62">
        <v>3</v>
      </c>
      <c r="AC9" s="63"/>
      <c r="AD9" s="63"/>
      <c r="AE9" s="63"/>
    </row>
    <row r="10" spans="1:31" x14ac:dyDescent="0.25">
      <c r="A10" s="388" t="s">
        <v>632</v>
      </c>
      <c r="B10" s="424">
        <v>4</v>
      </c>
      <c r="C10" s="560"/>
      <c r="D10" s="561"/>
      <c r="E10" s="562"/>
      <c r="V10" s="62">
        <v>4</v>
      </c>
      <c r="W10" s="63"/>
      <c r="X10" s="63"/>
      <c r="Y10" s="63"/>
      <c r="AB10" s="62">
        <v>4</v>
      </c>
      <c r="AC10" s="63"/>
      <c r="AD10" s="63"/>
      <c r="AE10" s="63"/>
    </row>
    <row r="11" spans="1:31" x14ac:dyDescent="0.25">
      <c r="A11" s="388" t="s">
        <v>633</v>
      </c>
      <c r="B11" s="424">
        <v>5</v>
      </c>
      <c r="C11" s="560"/>
      <c r="D11" s="561"/>
      <c r="E11" s="562"/>
      <c r="V11" s="62">
        <v>5</v>
      </c>
      <c r="W11" s="63"/>
      <c r="X11" s="63"/>
      <c r="Y11" s="63"/>
      <c r="AB11" s="62">
        <v>5</v>
      </c>
      <c r="AC11" s="63"/>
      <c r="AD11" s="63"/>
      <c r="AE11" s="63"/>
    </row>
    <row r="12" spans="1:31" x14ac:dyDescent="0.25">
      <c r="A12" s="388" t="s">
        <v>634</v>
      </c>
      <c r="B12" s="424">
        <v>6</v>
      </c>
      <c r="C12" s="560"/>
      <c r="D12" s="561"/>
      <c r="E12" s="562"/>
      <c r="V12" s="62">
        <v>6</v>
      </c>
      <c r="W12" s="63"/>
      <c r="X12" s="63"/>
      <c r="Y12" s="63"/>
      <c r="AB12" s="62">
        <v>6</v>
      </c>
      <c r="AC12" s="63"/>
      <c r="AD12" s="63"/>
      <c r="AE12" s="63"/>
    </row>
    <row r="13" spans="1:31" x14ac:dyDescent="0.25">
      <c r="A13" s="388" t="s">
        <v>635</v>
      </c>
      <c r="B13" s="424">
        <v>7</v>
      </c>
      <c r="C13" s="560"/>
      <c r="D13" s="561"/>
      <c r="E13" s="562"/>
      <c r="V13" s="62">
        <v>7</v>
      </c>
      <c r="W13" s="63"/>
      <c r="X13" s="63"/>
      <c r="Y13" s="63"/>
      <c r="AB13" s="62">
        <v>7</v>
      </c>
      <c r="AC13" s="63"/>
      <c r="AD13" s="63"/>
      <c r="AE13" s="63"/>
    </row>
    <row r="14" spans="1:31" x14ac:dyDescent="0.25">
      <c r="A14" s="388" t="s">
        <v>636</v>
      </c>
      <c r="B14" s="424">
        <v>8</v>
      </c>
      <c r="C14" s="560"/>
      <c r="D14" s="561"/>
      <c r="E14" s="562"/>
      <c r="V14" s="62">
        <v>8</v>
      </c>
      <c r="W14" s="63"/>
      <c r="X14" s="63"/>
      <c r="Y14" s="63"/>
      <c r="AB14" s="62">
        <v>8</v>
      </c>
      <c r="AC14" s="63"/>
      <c r="AD14" s="63"/>
      <c r="AE14" s="63"/>
    </row>
    <row r="15" spans="1:31" x14ac:dyDescent="0.25">
      <c r="A15" s="388" t="s">
        <v>637</v>
      </c>
      <c r="B15" s="424">
        <v>9</v>
      </c>
      <c r="C15" s="560"/>
      <c r="D15" s="561"/>
      <c r="E15" s="562"/>
      <c r="V15" s="62">
        <v>9</v>
      </c>
      <c r="W15" s="63"/>
      <c r="X15" s="63"/>
      <c r="Y15" s="63"/>
      <c r="AB15" s="62">
        <v>9</v>
      </c>
      <c r="AC15" s="63"/>
      <c r="AD15" s="63"/>
      <c r="AE15" s="63"/>
    </row>
    <row r="16" spans="1:31" x14ac:dyDescent="0.25">
      <c r="A16" s="388" t="s">
        <v>638</v>
      </c>
      <c r="B16" s="424">
        <v>10</v>
      </c>
      <c r="C16" s="560"/>
      <c r="D16" s="561"/>
      <c r="E16" s="562"/>
      <c r="V16" s="62">
        <v>10</v>
      </c>
      <c r="W16" s="63"/>
      <c r="X16" s="63"/>
      <c r="Y16" s="63"/>
      <c r="AB16" s="62">
        <v>10</v>
      </c>
      <c r="AC16" s="63"/>
      <c r="AD16" s="63"/>
      <c r="AE16" s="63"/>
    </row>
    <row r="17" spans="1:31" x14ac:dyDescent="0.25">
      <c r="A17" s="388" t="s">
        <v>639</v>
      </c>
      <c r="B17" s="424">
        <v>11</v>
      </c>
      <c r="C17" s="560"/>
      <c r="D17" s="561"/>
      <c r="E17" s="562"/>
      <c r="V17" s="62">
        <v>11</v>
      </c>
      <c r="W17" s="63"/>
      <c r="X17" s="63"/>
      <c r="Y17" s="63"/>
      <c r="AB17" s="62">
        <v>11</v>
      </c>
      <c r="AC17" s="63"/>
      <c r="AD17" s="63"/>
      <c r="AE17" s="63"/>
    </row>
    <row r="18" spans="1:31" x14ac:dyDescent="0.25">
      <c r="A18" s="388" t="s">
        <v>640</v>
      </c>
      <c r="B18" s="424">
        <v>12</v>
      </c>
      <c r="C18" s="560"/>
      <c r="D18" s="561"/>
      <c r="E18" s="562"/>
      <c r="V18" s="62">
        <v>12</v>
      </c>
      <c r="W18" s="63"/>
      <c r="X18" s="63"/>
      <c r="Y18" s="63"/>
      <c r="AB18" s="62">
        <v>12</v>
      </c>
      <c r="AC18" s="63"/>
      <c r="AD18" s="63"/>
      <c r="AE18" s="63"/>
    </row>
    <row r="19" spans="1:31" x14ac:dyDescent="0.25">
      <c r="A19" s="388" t="s">
        <v>641</v>
      </c>
      <c r="B19" s="424">
        <v>13</v>
      </c>
      <c r="C19" s="560"/>
      <c r="D19" s="561"/>
      <c r="E19" s="562"/>
      <c r="V19" s="62">
        <v>13</v>
      </c>
      <c r="W19" s="63"/>
      <c r="X19" s="63"/>
      <c r="Y19" s="63"/>
      <c r="AB19" s="62">
        <v>13</v>
      </c>
      <c r="AC19" s="63"/>
      <c r="AD19" s="63"/>
      <c r="AE19" s="63"/>
    </row>
    <row r="20" spans="1:31" x14ac:dyDescent="0.25">
      <c r="A20" s="388" t="s">
        <v>642</v>
      </c>
      <c r="B20" s="424">
        <v>14</v>
      </c>
      <c r="C20" s="560"/>
      <c r="D20" s="561"/>
      <c r="E20" s="562"/>
      <c r="V20" s="62">
        <v>14</v>
      </c>
      <c r="W20" s="63"/>
      <c r="X20" s="63"/>
      <c r="Y20" s="63"/>
      <c r="AB20" s="62">
        <v>14</v>
      </c>
      <c r="AC20" s="63"/>
      <c r="AD20" s="63"/>
      <c r="AE20" s="63"/>
    </row>
    <row r="21" spans="1:31" x14ac:dyDescent="0.25">
      <c r="A21" s="388" t="s">
        <v>643</v>
      </c>
      <c r="B21" s="424">
        <v>15</v>
      </c>
      <c r="C21" s="560"/>
      <c r="D21" s="561"/>
      <c r="E21" s="562"/>
      <c r="V21" s="62">
        <v>15</v>
      </c>
      <c r="W21" s="63"/>
      <c r="X21" s="63"/>
      <c r="Y21" s="63"/>
      <c r="AB21" s="62">
        <v>15</v>
      </c>
      <c r="AC21" s="63"/>
      <c r="AD21" s="63"/>
      <c r="AE21" s="63"/>
    </row>
    <row r="22" spans="1:31" x14ac:dyDescent="0.25">
      <c r="A22" s="388" t="s">
        <v>644</v>
      </c>
      <c r="B22" s="424">
        <v>16</v>
      </c>
      <c r="C22" s="560"/>
      <c r="D22" s="561"/>
      <c r="E22" s="562"/>
      <c r="V22" s="62">
        <v>16</v>
      </c>
      <c r="W22" s="63"/>
      <c r="X22" s="63"/>
      <c r="Y22" s="63"/>
      <c r="AB22" s="62">
        <v>16</v>
      </c>
      <c r="AC22" s="63"/>
      <c r="AD22" s="63"/>
      <c r="AE22" s="63"/>
    </row>
    <row r="23" spans="1:31" x14ac:dyDescent="0.25">
      <c r="A23" s="388" t="s">
        <v>645</v>
      </c>
      <c r="B23" s="424">
        <v>17</v>
      </c>
      <c r="C23" s="560"/>
      <c r="D23" s="561"/>
      <c r="E23" s="562"/>
      <c r="V23" s="62">
        <v>17</v>
      </c>
      <c r="W23" s="63"/>
      <c r="X23" s="63"/>
      <c r="Y23" s="63"/>
      <c r="AB23" s="62">
        <v>17</v>
      </c>
      <c r="AC23" s="63"/>
      <c r="AD23" s="63"/>
      <c r="AE23" s="63"/>
    </row>
    <row r="24" spans="1:31" x14ac:dyDescent="0.25">
      <c r="A24" s="388" t="s">
        <v>646</v>
      </c>
      <c r="B24" s="424">
        <v>18</v>
      </c>
      <c r="C24" s="560"/>
      <c r="D24" s="561"/>
      <c r="E24" s="562"/>
      <c r="V24" s="62">
        <v>18</v>
      </c>
      <c r="W24" s="63"/>
      <c r="X24" s="63"/>
      <c r="Y24" s="63"/>
      <c r="AB24" s="62">
        <v>18</v>
      </c>
      <c r="AC24" s="63"/>
      <c r="AD24" s="63"/>
      <c r="AE24" s="63"/>
    </row>
    <row r="25" spans="1:31" x14ac:dyDescent="0.25">
      <c r="A25" s="388" t="s">
        <v>647</v>
      </c>
      <c r="B25" s="424">
        <v>19</v>
      </c>
      <c r="C25" s="560"/>
      <c r="D25" s="561"/>
      <c r="E25" s="562"/>
      <c r="V25" s="62">
        <v>19</v>
      </c>
      <c r="W25" s="63"/>
      <c r="X25" s="63"/>
      <c r="Y25" s="63"/>
      <c r="AB25" s="62">
        <v>19</v>
      </c>
      <c r="AC25" s="63"/>
      <c r="AD25" s="63"/>
      <c r="AE25" s="63"/>
    </row>
    <row r="26" spans="1:31" x14ac:dyDescent="0.25">
      <c r="A26" s="388" t="s">
        <v>648</v>
      </c>
      <c r="B26" s="424">
        <v>20</v>
      </c>
      <c r="C26" s="560"/>
      <c r="D26" s="561"/>
      <c r="E26" s="562"/>
      <c r="V26" s="62">
        <v>20</v>
      </c>
      <c r="W26" s="63"/>
      <c r="X26" s="63"/>
      <c r="Y26" s="63"/>
      <c r="AB26" s="62">
        <v>20</v>
      </c>
      <c r="AC26" s="63"/>
      <c r="AD26" s="63"/>
      <c r="AE26" s="63"/>
    </row>
    <row r="27" spans="1:31" ht="14.4" thickBot="1" x14ac:dyDescent="0.3">
      <c r="A27" s="388" t="s">
        <v>649</v>
      </c>
      <c r="B27" s="426" t="s">
        <v>362</v>
      </c>
      <c r="C27" s="563"/>
      <c r="D27" s="564"/>
      <c r="E27" s="565"/>
      <c r="V27" s="64" t="s">
        <v>362</v>
      </c>
      <c r="W27" s="65"/>
      <c r="X27" s="65"/>
      <c r="Y27" s="65"/>
      <c r="AB27" s="64" t="s">
        <v>362</v>
      </c>
      <c r="AC27" s="65"/>
      <c r="AD27" s="65"/>
      <c r="AE27" s="65"/>
    </row>
    <row r="56" spans="22:28" x14ac:dyDescent="0.25">
      <c r="V56" s="384" t="s">
        <v>414</v>
      </c>
      <c r="AB56" s="384" t="s">
        <v>415</v>
      </c>
    </row>
    <row r="57" spans="22:28" x14ac:dyDescent="0.25">
      <c r="V57" s="384" t="s">
        <v>410</v>
      </c>
      <c r="AB57" s="384" t="s">
        <v>412</v>
      </c>
    </row>
    <row r="58" spans="22:28" x14ac:dyDescent="0.25">
      <c r="V58" s="384" t="s">
        <v>411</v>
      </c>
      <c r="AB58" s="384" t="s">
        <v>413</v>
      </c>
    </row>
  </sheetData>
  <mergeCells count="4">
    <mergeCell ref="B4:E4"/>
    <mergeCell ref="V4:Y4"/>
    <mergeCell ref="AB4:AE4"/>
    <mergeCell ref="B2:E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IF(Lang=Instructions!$B$40,$V$56:$V$58,$AB$56:$AB$58)</xm:f>
          </x14:formula1>
          <xm:sqref>B2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F2F8A-8253-4B7E-A4B1-18CDE35A78EF}">
  <sheetPr codeName="Feuil15"/>
  <dimension ref="A1:AE27"/>
  <sheetViews>
    <sheetView workbookViewId="0"/>
  </sheetViews>
  <sheetFormatPr baseColWidth="10" defaultColWidth="11.44140625" defaultRowHeight="13.8" x14ac:dyDescent="0.25"/>
  <cols>
    <col min="1" max="1" width="2.33203125" style="384" bestFit="1" customWidth="1"/>
    <col min="2" max="5" width="27" style="384" customWidth="1"/>
    <col min="6" max="21" width="11.44140625" style="384"/>
    <col min="22" max="25" width="27" style="384" hidden="1" customWidth="1"/>
    <col min="26" max="27" width="11.44140625" style="384" hidden="1" customWidth="1"/>
    <col min="28" max="31" width="27" style="384" hidden="1" customWidth="1"/>
    <col min="32" max="16384" width="11.44140625" style="384"/>
  </cols>
  <sheetData>
    <row r="1" spans="1:31" x14ac:dyDescent="0.25">
      <c r="B1" s="385" t="str">
        <f>IF(Lang=Instructions!$B$40,V1,AB1)</f>
        <v>6.12 Ajustement au titre du risque non financier</v>
      </c>
      <c r="V1" s="385" t="s">
        <v>773</v>
      </c>
      <c r="AB1" s="385" t="s">
        <v>775</v>
      </c>
    </row>
    <row r="2" spans="1:31" x14ac:dyDescent="0.25">
      <c r="B2" s="384" t="str">
        <f>IF(Lang=Instructions!$B$40,V2,AB2)</f>
        <v>Tableau 5.3 pour le PCR évalué sous la MGE et les contrats déficitaires évalués sous la MRP - Brut</v>
      </c>
      <c r="V2" s="384" t="s">
        <v>408</v>
      </c>
      <c r="AB2" s="384" t="s">
        <v>422</v>
      </c>
    </row>
    <row r="3" spans="1:31" ht="14.4" thickBot="1" x14ac:dyDescent="0.3">
      <c r="B3" s="384" t="str">
        <f>IF(Lang=Instructions!$B$40,V3,AB3)</f>
        <v>(en milliers de dollars)</v>
      </c>
      <c r="V3" s="384" t="s">
        <v>115</v>
      </c>
      <c r="AB3" s="384" t="s">
        <v>741</v>
      </c>
    </row>
    <row r="4" spans="1:31" ht="14.4" thickBot="1" x14ac:dyDescent="0.3">
      <c r="B4" s="690" t="str">
        <f>IF(Lang=Instructions!$B$40,V4,AB4)</f>
        <v>Ajustement au titre du risque - Méthode du coût du capital</v>
      </c>
      <c r="C4" s="691"/>
      <c r="D4" s="691"/>
      <c r="E4" s="692"/>
      <c r="V4" s="687" t="s">
        <v>363</v>
      </c>
      <c r="W4" s="688"/>
      <c r="X4" s="688"/>
      <c r="Y4" s="689"/>
      <c r="AB4" s="687" t="s">
        <v>779</v>
      </c>
      <c r="AC4" s="688"/>
      <c r="AD4" s="688"/>
      <c r="AE4" s="689"/>
    </row>
    <row r="5" spans="1:31" ht="28.95" customHeight="1" thickBot="1" x14ac:dyDescent="0.3">
      <c r="B5" s="451" t="str">
        <f>IF(Lang=Instructions!$B$40,V5,AB5)</f>
        <v>Année</v>
      </c>
      <c r="C5" s="451" t="str">
        <f>IF(Lang=Instructions!$B$40,W5,AC5)</f>
        <v>Montant de capital projeté</v>
      </c>
      <c r="D5" s="451" t="str">
        <f>IF(Lang=Instructions!$B$40,X5,AD5)</f>
        <v>Taux du coût du capital
(%)</v>
      </c>
      <c r="E5" s="451" t="str">
        <f>IF(Lang=Instructions!$B$40,Y5,AE5)</f>
        <v>Taux d'actualisation
(%)</v>
      </c>
      <c r="V5" s="450" t="s">
        <v>430</v>
      </c>
      <c r="W5" s="450" t="s">
        <v>776</v>
      </c>
      <c r="X5" s="450" t="s">
        <v>445</v>
      </c>
      <c r="Y5" s="450" t="s">
        <v>446</v>
      </c>
      <c r="AB5" s="450" t="s">
        <v>361</v>
      </c>
      <c r="AC5" s="450" t="s">
        <v>777</v>
      </c>
      <c r="AD5" s="450" t="s">
        <v>447</v>
      </c>
      <c r="AE5" s="450" t="s">
        <v>448</v>
      </c>
    </row>
    <row r="6" spans="1:31" x14ac:dyDescent="0.25">
      <c r="B6" s="451"/>
      <c r="C6" s="260" t="s">
        <v>283</v>
      </c>
      <c r="D6" s="260" t="s">
        <v>284</v>
      </c>
      <c r="E6" s="260" t="s">
        <v>425</v>
      </c>
      <c r="V6" s="450"/>
      <c r="W6" s="450"/>
      <c r="X6" s="450"/>
      <c r="Y6" s="450"/>
      <c r="AB6" s="450"/>
      <c r="AC6" s="450"/>
      <c r="AD6" s="450"/>
      <c r="AE6" s="450"/>
    </row>
    <row r="7" spans="1:31" x14ac:dyDescent="0.25">
      <c r="A7" s="388" t="s">
        <v>283</v>
      </c>
      <c r="B7" s="423">
        <v>1</v>
      </c>
      <c r="C7" s="557"/>
      <c r="D7" s="558"/>
      <c r="E7" s="559"/>
      <c r="V7" s="157">
        <v>1</v>
      </c>
      <c r="W7" s="188"/>
      <c r="X7" s="188"/>
      <c r="Y7" s="188"/>
      <c r="AB7" s="157">
        <v>1</v>
      </c>
      <c r="AC7" s="188"/>
      <c r="AD7" s="188"/>
      <c r="AE7" s="188"/>
    </row>
    <row r="8" spans="1:31" x14ac:dyDescent="0.25">
      <c r="A8" s="388" t="s">
        <v>284</v>
      </c>
      <c r="B8" s="424">
        <v>2</v>
      </c>
      <c r="C8" s="560"/>
      <c r="D8" s="561"/>
      <c r="E8" s="562"/>
      <c r="V8" s="62">
        <v>2</v>
      </c>
      <c r="W8" s="63"/>
      <c r="X8" s="63"/>
      <c r="Y8" s="63"/>
      <c r="AB8" s="62">
        <v>2</v>
      </c>
      <c r="AC8" s="63"/>
      <c r="AD8" s="63"/>
      <c r="AE8" s="63"/>
    </row>
    <row r="9" spans="1:31" x14ac:dyDescent="0.25">
      <c r="A9" s="388" t="s">
        <v>425</v>
      </c>
      <c r="B9" s="425">
        <v>3</v>
      </c>
      <c r="C9" s="560"/>
      <c r="D9" s="561"/>
      <c r="E9" s="562"/>
      <c r="V9" s="62">
        <v>3</v>
      </c>
      <c r="W9" s="63"/>
      <c r="X9" s="63"/>
      <c r="Y9" s="63"/>
      <c r="AB9" s="62">
        <v>3</v>
      </c>
      <c r="AC9" s="63"/>
      <c r="AD9" s="63"/>
      <c r="AE9" s="63"/>
    </row>
    <row r="10" spans="1:31" x14ac:dyDescent="0.25">
      <c r="A10" s="388" t="s">
        <v>632</v>
      </c>
      <c r="B10" s="424">
        <v>4</v>
      </c>
      <c r="C10" s="560"/>
      <c r="D10" s="561"/>
      <c r="E10" s="562"/>
      <c r="V10" s="62">
        <v>4</v>
      </c>
      <c r="W10" s="63"/>
      <c r="X10" s="63"/>
      <c r="Y10" s="63"/>
      <c r="AB10" s="62">
        <v>4</v>
      </c>
      <c r="AC10" s="63"/>
      <c r="AD10" s="63"/>
      <c r="AE10" s="63"/>
    </row>
    <row r="11" spans="1:31" x14ac:dyDescent="0.25">
      <c r="A11" s="388" t="s">
        <v>633</v>
      </c>
      <c r="B11" s="424">
        <v>5</v>
      </c>
      <c r="C11" s="560"/>
      <c r="D11" s="561"/>
      <c r="E11" s="562"/>
      <c r="V11" s="62">
        <v>5</v>
      </c>
      <c r="W11" s="63"/>
      <c r="X11" s="63"/>
      <c r="Y11" s="63"/>
      <c r="AB11" s="62">
        <v>5</v>
      </c>
      <c r="AC11" s="63"/>
      <c r="AD11" s="63"/>
      <c r="AE11" s="63"/>
    </row>
    <row r="12" spans="1:31" x14ac:dyDescent="0.25">
      <c r="A12" s="388" t="s">
        <v>634</v>
      </c>
      <c r="B12" s="424">
        <v>6</v>
      </c>
      <c r="C12" s="560"/>
      <c r="D12" s="561"/>
      <c r="E12" s="562"/>
      <c r="V12" s="62">
        <v>6</v>
      </c>
      <c r="W12" s="63"/>
      <c r="X12" s="63"/>
      <c r="Y12" s="63"/>
      <c r="AB12" s="62">
        <v>6</v>
      </c>
      <c r="AC12" s="63"/>
      <c r="AD12" s="63"/>
      <c r="AE12" s="63"/>
    </row>
    <row r="13" spans="1:31" x14ac:dyDescent="0.25">
      <c r="A13" s="388" t="s">
        <v>635</v>
      </c>
      <c r="B13" s="424">
        <v>7</v>
      </c>
      <c r="C13" s="560"/>
      <c r="D13" s="561"/>
      <c r="E13" s="562"/>
      <c r="V13" s="62">
        <v>7</v>
      </c>
      <c r="W13" s="63"/>
      <c r="X13" s="63"/>
      <c r="Y13" s="63"/>
      <c r="AB13" s="62">
        <v>7</v>
      </c>
      <c r="AC13" s="63"/>
      <c r="AD13" s="63"/>
      <c r="AE13" s="63"/>
    </row>
    <row r="14" spans="1:31" x14ac:dyDescent="0.25">
      <c r="A14" s="388" t="s">
        <v>636</v>
      </c>
      <c r="B14" s="424">
        <v>8</v>
      </c>
      <c r="C14" s="560"/>
      <c r="D14" s="561"/>
      <c r="E14" s="562"/>
      <c r="V14" s="62">
        <v>8</v>
      </c>
      <c r="W14" s="63"/>
      <c r="X14" s="63"/>
      <c r="Y14" s="63"/>
      <c r="AB14" s="62">
        <v>8</v>
      </c>
      <c r="AC14" s="63"/>
      <c r="AD14" s="63"/>
      <c r="AE14" s="63"/>
    </row>
    <row r="15" spans="1:31" x14ac:dyDescent="0.25">
      <c r="A15" s="388" t="s">
        <v>637</v>
      </c>
      <c r="B15" s="424">
        <v>9</v>
      </c>
      <c r="C15" s="560"/>
      <c r="D15" s="561"/>
      <c r="E15" s="562"/>
      <c r="V15" s="62">
        <v>9</v>
      </c>
      <c r="W15" s="63"/>
      <c r="X15" s="63"/>
      <c r="Y15" s="63"/>
      <c r="AB15" s="62">
        <v>9</v>
      </c>
      <c r="AC15" s="63"/>
      <c r="AD15" s="63"/>
      <c r="AE15" s="63"/>
    </row>
    <row r="16" spans="1:31" x14ac:dyDescent="0.25">
      <c r="A16" s="388" t="s">
        <v>638</v>
      </c>
      <c r="B16" s="424">
        <v>10</v>
      </c>
      <c r="C16" s="560"/>
      <c r="D16" s="561"/>
      <c r="E16" s="562"/>
      <c r="V16" s="62">
        <v>10</v>
      </c>
      <c r="W16" s="63"/>
      <c r="X16" s="63"/>
      <c r="Y16" s="63"/>
      <c r="AB16" s="62">
        <v>10</v>
      </c>
      <c r="AC16" s="63"/>
      <c r="AD16" s="63"/>
      <c r="AE16" s="63"/>
    </row>
    <row r="17" spans="1:31" x14ac:dyDescent="0.25">
      <c r="A17" s="388" t="s">
        <v>639</v>
      </c>
      <c r="B17" s="424">
        <v>11</v>
      </c>
      <c r="C17" s="560"/>
      <c r="D17" s="561"/>
      <c r="E17" s="562"/>
      <c r="V17" s="62">
        <v>11</v>
      </c>
      <c r="W17" s="63"/>
      <c r="X17" s="63"/>
      <c r="Y17" s="63"/>
      <c r="AB17" s="62">
        <v>11</v>
      </c>
      <c r="AC17" s="63"/>
      <c r="AD17" s="63"/>
      <c r="AE17" s="63"/>
    </row>
    <row r="18" spans="1:31" x14ac:dyDescent="0.25">
      <c r="A18" s="388" t="s">
        <v>640</v>
      </c>
      <c r="B18" s="424">
        <v>12</v>
      </c>
      <c r="C18" s="560"/>
      <c r="D18" s="561"/>
      <c r="E18" s="562"/>
      <c r="V18" s="62">
        <v>12</v>
      </c>
      <c r="W18" s="63"/>
      <c r="X18" s="63"/>
      <c r="Y18" s="63"/>
      <c r="AB18" s="62">
        <v>12</v>
      </c>
      <c r="AC18" s="63"/>
      <c r="AD18" s="63"/>
      <c r="AE18" s="63"/>
    </row>
    <row r="19" spans="1:31" x14ac:dyDescent="0.25">
      <c r="A19" s="388" t="s">
        <v>641</v>
      </c>
      <c r="B19" s="424">
        <v>13</v>
      </c>
      <c r="C19" s="560"/>
      <c r="D19" s="561"/>
      <c r="E19" s="562"/>
      <c r="V19" s="62">
        <v>13</v>
      </c>
      <c r="W19" s="63"/>
      <c r="X19" s="63"/>
      <c r="Y19" s="63"/>
      <c r="AB19" s="62">
        <v>13</v>
      </c>
      <c r="AC19" s="63"/>
      <c r="AD19" s="63"/>
      <c r="AE19" s="63"/>
    </row>
    <row r="20" spans="1:31" x14ac:dyDescent="0.25">
      <c r="A20" s="388" t="s">
        <v>642</v>
      </c>
      <c r="B20" s="424">
        <v>14</v>
      </c>
      <c r="C20" s="560"/>
      <c r="D20" s="561"/>
      <c r="E20" s="562"/>
      <c r="V20" s="62">
        <v>14</v>
      </c>
      <c r="W20" s="63"/>
      <c r="X20" s="63"/>
      <c r="Y20" s="63"/>
      <c r="AB20" s="62">
        <v>14</v>
      </c>
      <c r="AC20" s="63"/>
      <c r="AD20" s="63"/>
      <c r="AE20" s="63"/>
    </row>
    <row r="21" spans="1:31" x14ac:dyDescent="0.25">
      <c r="A21" s="388" t="s">
        <v>643</v>
      </c>
      <c r="B21" s="424">
        <v>15</v>
      </c>
      <c r="C21" s="560"/>
      <c r="D21" s="561"/>
      <c r="E21" s="562"/>
      <c r="V21" s="62">
        <v>15</v>
      </c>
      <c r="W21" s="63"/>
      <c r="X21" s="63"/>
      <c r="Y21" s="63"/>
      <c r="AB21" s="62">
        <v>15</v>
      </c>
      <c r="AC21" s="63"/>
      <c r="AD21" s="63"/>
      <c r="AE21" s="63"/>
    </row>
    <row r="22" spans="1:31" x14ac:dyDescent="0.25">
      <c r="A22" s="388" t="s">
        <v>644</v>
      </c>
      <c r="B22" s="424">
        <v>16</v>
      </c>
      <c r="C22" s="560"/>
      <c r="D22" s="561"/>
      <c r="E22" s="562"/>
      <c r="V22" s="62">
        <v>16</v>
      </c>
      <c r="W22" s="63"/>
      <c r="X22" s="63"/>
      <c r="Y22" s="63"/>
      <c r="AB22" s="62">
        <v>16</v>
      </c>
      <c r="AC22" s="63"/>
      <c r="AD22" s="63"/>
      <c r="AE22" s="63"/>
    </row>
    <row r="23" spans="1:31" x14ac:dyDescent="0.25">
      <c r="A23" s="388" t="s">
        <v>645</v>
      </c>
      <c r="B23" s="424">
        <v>17</v>
      </c>
      <c r="C23" s="560"/>
      <c r="D23" s="561"/>
      <c r="E23" s="562"/>
      <c r="V23" s="62">
        <v>17</v>
      </c>
      <c r="W23" s="63"/>
      <c r="X23" s="63"/>
      <c r="Y23" s="63"/>
      <c r="AB23" s="62">
        <v>17</v>
      </c>
      <c r="AC23" s="63"/>
      <c r="AD23" s="63"/>
      <c r="AE23" s="63"/>
    </row>
    <row r="24" spans="1:31" x14ac:dyDescent="0.25">
      <c r="A24" s="388" t="s">
        <v>646</v>
      </c>
      <c r="B24" s="424">
        <v>18</v>
      </c>
      <c r="C24" s="560"/>
      <c r="D24" s="561"/>
      <c r="E24" s="562"/>
      <c r="V24" s="62">
        <v>18</v>
      </c>
      <c r="W24" s="63"/>
      <c r="X24" s="63"/>
      <c r="Y24" s="63"/>
      <c r="AB24" s="62">
        <v>18</v>
      </c>
      <c r="AC24" s="63"/>
      <c r="AD24" s="63"/>
      <c r="AE24" s="63"/>
    </row>
    <row r="25" spans="1:31" x14ac:dyDescent="0.25">
      <c r="A25" s="388" t="s">
        <v>647</v>
      </c>
      <c r="B25" s="424">
        <v>19</v>
      </c>
      <c r="C25" s="560"/>
      <c r="D25" s="561"/>
      <c r="E25" s="562"/>
      <c r="V25" s="62">
        <v>19</v>
      </c>
      <c r="W25" s="63"/>
      <c r="X25" s="63"/>
      <c r="Y25" s="63"/>
      <c r="AB25" s="62">
        <v>19</v>
      </c>
      <c r="AC25" s="63"/>
      <c r="AD25" s="63"/>
      <c r="AE25" s="63"/>
    </row>
    <row r="26" spans="1:31" x14ac:dyDescent="0.25">
      <c r="A26" s="388" t="s">
        <v>648</v>
      </c>
      <c r="B26" s="424">
        <v>20</v>
      </c>
      <c r="C26" s="560"/>
      <c r="D26" s="561"/>
      <c r="E26" s="562"/>
      <c r="V26" s="62">
        <v>20</v>
      </c>
      <c r="W26" s="63"/>
      <c r="X26" s="63"/>
      <c r="Y26" s="63"/>
      <c r="AB26" s="62">
        <v>20</v>
      </c>
      <c r="AC26" s="63"/>
      <c r="AD26" s="63"/>
      <c r="AE26" s="63"/>
    </row>
    <row r="27" spans="1:31" ht="14.4" thickBot="1" x14ac:dyDescent="0.3">
      <c r="A27" s="388" t="s">
        <v>649</v>
      </c>
      <c r="B27" s="426" t="s">
        <v>362</v>
      </c>
      <c r="C27" s="563"/>
      <c r="D27" s="564"/>
      <c r="E27" s="565"/>
      <c r="V27" s="64" t="s">
        <v>362</v>
      </c>
      <c r="W27" s="65"/>
      <c r="X27" s="65"/>
      <c r="Y27" s="65"/>
      <c r="AB27" s="64" t="s">
        <v>362</v>
      </c>
      <c r="AC27" s="65"/>
      <c r="AD27" s="65"/>
      <c r="AE27" s="65"/>
    </row>
  </sheetData>
  <mergeCells count="3">
    <mergeCell ref="B4:E4"/>
    <mergeCell ref="V4:Y4"/>
    <mergeCell ref="AB4:AE4"/>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Urls xmlns="http://schemas.microsoft.com/sharepoint/v3/contenttype/forms/url">
  <Edit>~list/Forms/fd_Document_Edit.aspx</Edit>
</FormUrl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6f7d67ea6bcc8402bd3ac10dd1eeb75">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0e25f798d047674fe9f8b6da33e83e9"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5028</PJDDocLie>
    <_fd_parent_temp xmlns="0ab4d0b0-81c9-496c-a6f8-8a0e74a7f3b9" xsi:nil="true"/>
    <DSDemandeArchiver xmlns="937acfcf-2433-4dc7-8dd3-98a5d50c96bf">false</DSDemandeArchiver>
    <PJDDocLieBK xmlns="0ab4d0b0-81c9-496c-a6f8-8a0e74a7f3b9">6680</PJDDocLieBK>
  </documentManagement>
</p:properties>
</file>

<file path=customXml/itemProps1.xml><?xml version="1.0" encoding="utf-8"?>
<ds:datastoreItem xmlns:ds="http://schemas.openxmlformats.org/officeDocument/2006/customXml" ds:itemID="{1BA0AC66-0274-4DC2-9CD9-57B259A40879}"/>
</file>

<file path=customXml/itemProps2.xml><?xml version="1.0" encoding="utf-8"?>
<ds:datastoreItem xmlns:ds="http://schemas.openxmlformats.org/officeDocument/2006/customXml" ds:itemID="{70B749DB-15FB-4993-B0BF-D1B4B84CB182}"/>
</file>

<file path=customXml/itemProps3.xml><?xml version="1.0" encoding="utf-8"?>
<ds:datastoreItem xmlns:ds="http://schemas.openxmlformats.org/officeDocument/2006/customXml" ds:itemID="{40F6874E-1BD9-47C1-A39B-C376803E097D}"/>
</file>

<file path=customXml/itemProps4.xml><?xml version="1.0" encoding="utf-8"?>
<ds:datastoreItem xmlns:ds="http://schemas.openxmlformats.org/officeDocument/2006/customXml" ds:itemID="{A0FDCC7C-75F4-4386-A87D-C68EBC71FB7A}"/>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22</vt:i4>
      </vt:variant>
      <vt:variant>
        <vt:lpstr>Plages nommées</vt:lpstr>
      </vt:variant>
      <vt:variant>
        <vt:i4>1</vt:i4>
      </vt:variant>
    </vt:vector>
  </HeadingPairs>
  <TitlesOfParts>
    <vt:vector size="23" baseType="lpstr">
      <vt:lpstr>Instructions</vt:lpstr>
      <vt:lpstr>1</vt:lpstr>
      <vt:lpstr>2</vt:lpstr>
      <vt:lpstr>3</vt:lpstr>
      <vt:lpstr>4.1</vt:lpstr>
      <vt:lpstr>4.2</vt:lpstr>
      <vt:lpstr>5.1</vt:lpstr>
      <vt:lpstr>5.2</vt:lpstr>
      <vt:lpstr>5.3</vt:lpstr>
      <vt:lpstr>5.4</vt:lpstr>
      <vt:lpstr>6.1</vt:lpstr>
      <vt:lpstr>6.2</vt:lpstr>
      <vt:lpstr>6.3</vt:lpstr>
      <vt:lpstr>6.4</vt:lpstr>
      <vt:lpstr>6.5</vt:lpstr>
      <vt:lpstr>6.6</vt:lpstr>
      <vt:lpstr>7.1</vt:lpstr>
      <vt:lpstr>7.2</vt:lpstr>
      <vt:lpstr>8.1</vt:lpstr>
      <vt:lpstr>8.2</vt:lpstr>
      <vt:lpstr>9</vt:lpstr>
      <vt:lpstr>10</vt:lpstr>
      <vt:lpstr>Lang</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Tableaux_supplementaires</dc:title>
  <dc:subject/>
  <dc:creator>Autorité des marchés financiers</dc:creator>
  <cp:keywords>Tableau</cp:keywords>
  <dc:description/>
  <cp:lastModifiedBy>Administrateur</cp:lastModifiedBy>
  <dcterms:created xsi:type="dcterms:W3CDTF">2021-01-06T13:30:11Z</dcterms:created>
  <dcterms:modified xsi:type="dcterms:W3CDTF">2022-11-07T15:24:34Z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RADD</vt:lpwstr>
  </property>
  <property fmtid="{D5CDD505-2E9C-101B-9397-08002B2CF9AE}" pid="3" name="Version du formulaire">
    <vt:lpwstr>1.00</vt:lpwstr>
  </property>
  <property fmtid="{D5CDD505-2E9C-101B-9397-08002B2CF9AE}" pid="4" name="ContentTypeId">
    <vt:lpwstr>0x01010060DAE48BE66589458AB840DD0EDDDD8A</vt:lpwstr>
  </property>
</Properties>
</file>