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6.xml" ContentType="application/vnd.openxmlformats-officedocument.drawing+xml"/>
  <Override PartName="/xl/drawings/drawing1.xml" ContentType="application/vnd.openxmlformats-officedocument.drawing+xml"/>
  <Override PartName="/xl/drawings/drawing7.xml" ContentType="application/vnd.openxmlformats-officedocument.drawing+xml"/>
  <Override PartName="/xl/drawings/drawing3.xml" ContentType="application/vnd.openxmlformats-officedocument.drawing+xml"/>
  <Override PartName="/xl/drawings/drawing9.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2.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externalLinks/externalLink1.xml" ContentType="application/vnd.openxmlformats-officedocument.spreadsheetml.externalLink+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trlProps/ctrlProp67.xml" ContentType="application/vnd.ms-excel.control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119.xml" ContentType="application/vnd.ms-excel.contro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updateLinks="never" codeName="ThisWorkbook" autoCompressPictures="0" defaultThemeVersion="124226"/>
  <xr:revisionPtr revIDLastSave="0" documentId="13_ncr:1_{40C42FFB-9EAB-4331-8786-07D32B53CFBB}" xr6:coauthVersionLast="47" xr6:coauthVersionMax="47" xr10:uidLastSave="{00000000-0000-0000-0000-000000000000}"/>
  <bookViews>
    <workbookView xWindow="-28920" yWindow="-120" windowWidth="29040" windowHeight="15840" tabRatio="842" xr2:uid="{00000000-000D-0000-FFFF-FFFF00000000}"/>
  </bookViews>
  <sheets>
    <sheet name="Identification" sheetId="92" r:id="rId1"/>
    <sheet name="T des M - T of C" sheetId="91" r:id="rId2"/>
    <sheet name="Certification" sheetId="121" r:id="rId3"/>
    <sheet name="1200" sheetId="33" r:id="rId4"/>
    <sheet name="1400" sheetId="31" r:id="rId5"/>
    <sheet name="1500" sheetId="87" r:id="rId6"/>
    <sheet name="1600" sheetId="151" r:id="rId7"/>
    <sheet name="4040" sheetId="145" r:id="rId8"/>
    <sheet name="4050" sheetId="146" r:id="rId9"/>
    <sheet name="4060" sheetId="147" r:id="rId10"/>
    <sheet name="4070" sheetId="148" r:id="rId11"/>
    <sheet name="4090" sheetId="123" r:id="rId12"/>
  </sheets>
  <externalReferences>
    <externalReference r:id="rId13"/>
  </externalReferences>
  <definedNames>
    <definedName name="Certification" localSheetId="1">'T des M - T of C'!$A$6</definedName>
    <definedName name="Format">Identification!$W$5</definedName>
    <definedName name="Langue">Identification!$W$2</definedName>
    <definedName name="TM_1200" localSheetId="1">'T des M - T of C'!$A$8</definedName>
    <definedName name="TM_1297">'T des M - T of C'!$A$8</definedName>
    <definedName name="TM_1400" localSheetId="1">'T des M - T of C'!$A$9</definedName>
    <definedName name="TM_1400">'T des M - T of C'!$A$9</definedName>
    <definedName name="TM_1500" localSheetId="1">'T des M - T of C'!$A$10</definedName>
    <definedName name="TM_1500">'T des M - T of C'!$A$10</definedName>
    <definedName name="TM_1600" localSheetId="1">'T des M - T of C'!$A$11</definedName>
    <definedName name="TM_1600">'T des M - T of C'!$A$11</definedName>
    <definedName name="TM_4040" localSheetId="1">'T des M - T of C'!$A$12</definedName>
    <definedName name="TM_4040">'T des M - T of C'!$A$12</definedName>
    <definedName name="TM_4050" localSheetId="1">'T des M - T of C'!$A$13</definedName>
    <definedName name="TM_4060" localSheetId="1">'T des M - T of C'!$A$14</definedName>
    <definedName name="TM_4070" localSheetId="1">'T des M - T of C'!$A$15</definedName>
    <definedName name="TM_4080" localSheetId="1">#REF!</definedName>
    <definedName name="TM_4090" localSheetId="1">'T des M - T of C'!$A$16</definedName>
    <definedName name="TM_4095">'T des M - T of C'!$A$16</definedName>
    <definedName name="TM_5000" localSheetId="1">#REF!</definedName>
    <definedName name="TM_5000">#REF!</definedName>
    <definedName name="_xlnm.Print_Area" localSheetId="3">'1200'!$A$1:$M$39</definedName>
    <definedName name="_xlnm.Print_Area" localSheetId="4">'1400'!$A$1:$E$41</definedName>
    <definedName name="_xlnm.Print_Area" localSheetId="5">'1500'!$A$1:$G$36</definedName>
    <definedName name="_xlnm.Print_Area" localSheetId="6">'1600'!$A$1:$K$34</definedName>
    <definedName name="_xlnm.Print_Area" localSheetId="7">'4040'!$A$1:$C$42</definedName>
    <definedName name="_xlnm.Print_Area" localSheetId="8">'4050'!$A$1:$H$41</definedName>
    <definedName name="_xlnm.Print_Area" localSheetId="9">'4060'!$A$1:$H$43</definedName>
    <definedName name="_xlnm.Print_Area" localSheetId="10">'4070'!$A$1:$H$43</definedName>
    <definedName name="_xlnm.Print_Area" localSheetId="11">'4090'!$A$1:$C$11</definedName>
    <definedName name="_xlnm.Print_Area" localSheetId="2">Certification!$A$1:$I$48</definedName>
    <definedName name="_xlnm.Print_Area" localSheetId="0">Identification!$A$1:$S$49</definedName>
    <definedName name="_xlnm.Print_Area" localSheetId="1">'T des M - T of C'!$A$1:$C$34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123" l="1"/>
  <c r="A3" i="148"/>
  <c r="A3" i="147"/>
  <c r="AA31" i="146"/>
  <c r="Z31" i="146"/>
  <c r="Y31" i="146"/>
  <c r="X31" i="146"/>
  <c r="W31" i="146"/>
  <c r="V31" i="146"/>
  <c r="AA30" i="146"/>
  <c r="Z30" i="146"/>
  <c r="Y30" i="146"/>
  <c r="X30" i="146"/>
  <c r="W30" i="146"/>
  <c r="V30" i="146"/>
  <c r="AA29" i="146"/>
  <c r="Z29" i="146"/>
  <c r="Y29" i="146"/>
  <c r="X29" i="146"/>
  <c r="W29" i="146"/>
  <c r="V29" i="146"/>
  <c r="AA28" i="146"/>
  <c r="Z28" i="146"/>
  <c r="Y28" i="146"/>
  <c r="X28" i="146"/>
  <c r="W28" i="146"/>
  <c r="V28" i="146"/>
  <c r="AA27" i="146"/>
  <c r="Z27" i="146"/>
  <c r="Y27" i="146"/>
  <c r="X27" i="146"/>
  <c r="W27" i="146"/>
  <c r="V27" i="146"/>
  <c r="AA26" i="146"/>
  <c r="Z26" i="146"/>
  <c r="Y26" i="146"/>
  <c r="X26" i="146"/>
  <c r="W26" i="146"/>
  <c r="V26" i="146"/>
  <c r="AA25" i="146"/>
  <c r="Z25" i="146"/>
  <c r="Y25" i="146"/>
  <c r="X25" i="146"/>
  <c r="W25" i="146"/>
  <c r="V25" i="146"/>
  <c r="AA24" i="146"/>
  <c r="Z24" i="146"/>
  <c r="Y24" i="146"/>
  <c r="X24" i="146"/>
  <c r="W24" i="146"/>
  <c r="V24" i="146"/>
  <c r="AA23" i="146"/>
  <c r="Z23" i="146"/>
  <c r="Y23" i="146"/>
  <c r="X23" i="146"/>
  <c r="W23" i="146"/>
  <c r="V23" i="146"/>
  <c r="AA22" i="146"/>
  <c r="Z22" i="146"/>
  <c r="Y22" i="146"/>
  <c r="X22" i="146"/>
  <c r="W22" i="146"/>
  <c r="V22" i="146"/>
  <c r="AA21" i="146"/>
  <c r="Z21" i="146"/>
  <c r="Y21" i="146"/>
  <c r="X21" i="146"/>
  <c r="W21" i="146"/>
  <c r="V21" i="146"/>
  <c r="AA20" i="146"/>
  <c r="Z20" i="146"/>
  <c r="Y20" i="146"/>
  <c r="X20" i="146"/>
  <c r="W20" i="146"/>
  <c r="V20" i="146"/>
  <c r="AA19" i="146"/>
  <c r="Z19" i="146"/>
  <c r="Y19" i="146"/>
  <c r="X19" i="146"/>
  <c r="W19" i="146"/>
  <c r="V19" i="146"/>
  <c r="AA18" i="146"/>
  <c r="Z18" i="146"/>
  <c r="Y18" i="146"/>
  <c r="X18" i="146"/>
  <c r="W18" i="146"/>
  <c r="V18" i="146"/>
  <c r="AA17" i="146"/>
  <c r="Z17" i="146"/>
  <c r="Y17" i="146"/>
  <c r="X17" i="146"/>
  <c r="W17" i="146"/>
  <c r="V17" i="146"/>
  <c r="AA16" i="146"/>
  <c r="Z16" i="146"/>
  <c r="Y16" i="146"/>
  <c r="X16" i="146"/>
  <c r="W16" i="146"/>
  <c r="V16" i="146"/>
  <c r="AA15" i="146"/>
  <c r="Z15" i="146"/>
  <c r="Y15" i="146"/>
  <c r="X15" i="146"/>
  <c r="W15" i="146"/>
  <c r="V15" i="146"/>
  <c r="AA14" i="146"/>
  <c r="Z14" i="146"/>
  <c r="Y14" i="146"/>
  <c r="X14" i="146"/>
  <c r="W14" i="146"/>
  <c r="V14" i="146"/>
  <c r="AA13" i="146"/>
  <c r="Z13" i="146"/>
  <c r="Y13" i="146"/>
  <c r="X13" i="146"/>
  <c r="W13" i="146"/>
  <c r="V13" i="146"/>
  <c r="AA12" i="146"/>
  <c r="Z12" i="146"/>
  <c r="Y12" i="146"/>
  <c r="X12" i="146"/>
  <c r="W12" i="146"/>
  <c r="V12" i="146"/>
  <c r="AA11" i="146"/>
  <c r="Z11" i="146"/>
  <c r="Y11" i="146"/>
  <c r="X11" i="146"/>
  <c r="W11" i="146"/>
  <c r="V11" i="146"/>
  <c r="T11" i="146"/>
  <c r="S11" i="146"/>
  <c r="R11" i="146"/>
  <c r="Q11" i="146"/>
  <c r="P11" i="146"/>
  <c r="O11" i="146"/>
  <c r="A3" i="146"/>
  <c r="C32" i="145"/>
  <c r="A3" i="145"/>
  <c r="J32" i="151"/>
  <c r="F32" i="151"/>
  <c r="D32" i="151"/>
  <c r="J31" i="151"/>
  <c r="I31" i="151"/>
  <c r="I32" i="151" s="1"/>
  <c r="H31" i="151"/>
  <c r="H32" i="151" s="1"/>
  <c r="G31" i="151"/>
  <c r="G32" i="151" s="1"/>
  <c r="F31" i="151"/>
  <c r="E31" i="151"/>
  <c r="E32" i="151" s="1"/>
  <c r="D31" i="151"/>
  <c r="K30" i="151"/>
  <c r="K31" i="151" s="1"/>
  <c r="K32" i="151" s="1"/>
  <c r="K29" i="151"/>
  <c r="K28" i="151"/>
  <c r="J18" i="151"/>
  <c r="I18" i="151"/>
  <c r="H18" i="151"/>
  <c r="G18" i="151"/>
  <c r="F18" i="151"/>
  <c r="E18" i="151"/>
  <c r="D18" i="151"/>
  <c r="K17" i="151"/>
  <c r="K18" i="151" s="1"/>
  <c r="K16" i="151"/>
  <c r="K15" i="151"/>
  <c r="A3" i="151"/>
  <c r="G31" i="87"/>
  <c r="F31" i="87"/>
  <c r="G30" i="87"/>
  <c r="F30" i="87"/>
  <c r="E30" i="87"/>
  <c r="E31" i="87" s="1"/>
  <c r="D30" i="87"/>
  <c r="D31" i="87" s="1"/>
  <c r="G20" i="87"/>
  <c r="F20" i="87"/>
  <c r="E20" i="87"/>
  <c r="D20" i="87"/>
  <c r="A3" i="87"/>
  <c r="E30" i="31"/>
  <c r="A3" i="31"/>
  <c r="K30" i="33"/>
  <c r="H30" i="33"/>
  <c r="G30" i="33"/>
  <c r="F30" i="33"/>
  <c r="A3" i="33"/>
  <c r="A48" i="121"/>
  <c r="C6" i="91" s="1"/>
  <c r="C41" i="121"/>
  <c r="C37" i="121"/>
  <c r="C34" i="121"/>
  <c r="A3" i="121"/>
  <c r="C30" i="121" s="1"/>
  <c r="A2" i="91"/>
  <c r="V57" i="92"/>
  <c r="W2" i="92"/>
  <c r="B38" i="148" s="1"/>
  <c r="A25" i="91" l="1"/>
  <c r="B15" i="121"/>
  <c r="B12" i="92"/>
  <c r="A14" i="151"/>
  <c r="B16" i="91"/>
  <c r="B4" i="123" s="1"/>
  <c r="G43" i="121"/>
  <c r="A31" i="33"/>
  <c r="B20" i="146"/>
  <c r="F13" i="121"/>
  <c r="E8" i="33"/>
  <c r="E8" i="31"/>
  <c r="I8" i="33"/>
  <c r="D9" i="146"/>
  <c r="B8" i="91"/>
  <c r="A4" i="33" s="1"/>
  <c r="B27" i="91"/>
  <c r="A28" i="121"/>
  <c r="A47" i="121"/>
  <c r="M8" i="33"/>
  <c r="B35" i="33"/>
  <c r="A9" i="145"/>
  <c r="F9" i="146"/>
  <c r="B9" i="91"/>
  <c r="A4" i="31" s="1"/>
  <c r="B31" i="91"/>
  <c r="F32" i="121"/>
  <c r="I9" i="33"/>
  <c r="B36" i="33"/>
  <c r="A27" i="151"/>
  <c r="C9" i="145"/>
  <c r="K9" i="92"/>
  <c r="A32" i="91"/>
  <c r="A33" i="121"/>
  <c r="A6" i="87"/>
  <c r="A6" i="151"/>
  <c r="B14" i="146"/>
  <c r="B12" i="91"/>
  <c r="A4" i="145" s="1"/>
  <c r="B32" i="91"/>
  <c r="A6" i="33"/>
  <c r="A6" i="31"/>
  <c r="E8" i="87"/>
  <c r="D8" i="151"/>
  <c r="D21" i="151" s="1"/>
  <c r="B17" i="145"/>
  <c r="B10" i="91"/>
  <c r="A4" i="87" s="1"/>
  <c r="K9" i="33"/>
  <c r="A21" i="87"/>
  <c r="B13" i="145"/>
  <c r="J10" i="92"/>
  <c r="F8" i="87"/>
  <c r="F8" i="151"/>
  <c r="F21" i="151" s="1"/>
  <c r="B19" i="145"/>
  <c r="B22" i="146"/>
  <c r="B13" i="91"/>
  <c r="A4" i="146" s="1"/>
  <c r="A8" i="33"/>
  <c r="A8" i="31"/>
  <c r="A16" i="92"/>
  <c r="B14" i="91"/>
  <c r="B13" i="121"/>
  <c r="B38" i="121"/>
  <c r="C8" i="33"/>
  <c r="C8" i="31"/>
  <c r="G8" i="87"/>
  <c r="J8" i="151"/>
  <c r="J21" i="151" s="1"/>
  <c r="B12" i="146"/>
  <c r="A8" i="151"/>
  <c r="K8" i="151"/>
  <c r="K21" i="151" s="1"/>
  <c r="A21" i="151"/>
  <c r="A32" i="151"/>
  <c r="B9" i="145"/>
  <c r="B18" i="145"/>
  <c r="A1" i="146"/>
  <c r="E9" i="146"/>
  <c r="B13" i="146"/>
  <c r="B21" i="146"/>
  <c r="F9" i="147"/>
  <c r="B15" i="147"/>
  <c r="C24" i="147"/>
  <c r="H9" i="148"/>
  <c r="B29" i="148"/>
  <c r="H9" i="147"/>
  <c r="A18" i="147"/>
  <c r="B26" i="147"/>
  <c r="A5" i="148"/>
  <c r="E10" i="148"/>
  <c r="B30" i="148"/>
  <c r="A1" i="123"/>
  <c r="A15" i="92"/>
  <c r="B26" i="91"/>
  <c r="A26" i="121"/>
  <c r="A1" i="33"/>
  <c r="D8" i="33"/>
  <c r="J9" i="33"/>
  <c r="A1" i="31"/>
  <c r="D8" i="31"/>
  <c r="A5" i="87"/>
  <c r="A11" i="87"/>
  <c r="A1" i="151"/>
  <c r="E8" i="151"/>
  <c r="E21" i="151" s="1"/>
  <c r="A15" i="151"/>
  <c r="A28" i="151"/>
  <c r="A1" i="145"/>
  <c r="B12" i="145"/>
  <c r="A20" i="145"/>
  <c r="G9" i="146"/>
  <c r="B19" i="146"/>
  <c r="F10" i="147"/>
  <c r="C18" i="147"/>
  <c r="B27" i="147"/>
  <c r="A9" i="148"/>
  <c r="F10" i="148"/>
  <c r="B31" i="148"/>
  <c r="B18" i="146"/>
  <c r="A5" i="147"/>
  <c r="G10" i="147"/>
  <c r="E18" i="147"/>
  <c r="B28" i="147"/>
  <c r="C9" i="148"/>
  <c r="A24" i="148"/>
  <c r="B34" i="148"/>
  <c r="A17" i="92"/>
  <c r="A3" i="91"/>
  <c r="B28" i="91"/>
  <c r="A7" i="121"/>
  <c r="A30" i="121"/>
  <c r="G39" i="121"/>
  <c r="F8" i="33"/>
  <c r="L9" i="33"/>
  <c r="B32" i="33"/>
  <c r="A8" i="87"/>
  <c r="A31" i="87"/>
  <c r="G8" i="151"/>
  <c r="G21" i="151" s="1"/>
  <c r="A16" i="151"/>
  <c r="A29" i="151"/>
  <c r="B14" i="145"/>
  <c r="A5" i="146"/>
  <c r="B11" i="146"/>
  <c r="B17" i="146"/>
  <c r="A9" i="147"/>
  <c r="D11" i="147"/>
  <c r="H18" i="147"/>
  <c r="D9" i="148"/>
  <c r="B25" i="148"/>
  <c r="C34" i="148"/>
  <c r="B31" i="145"/>
  <c r="H9" i="146"/>
  <c r="B11" i="91"/>
  <c r="A4" i="151" s="1"/>
  <c r="B15" i="91"/>
  <c r="A4" i="148" s="1"/>
  <c r="B29" i="91"/>
  <c r="B9" i="121"/>
  <c r="G8" i="33"/>
  <c r="O26" i="33"/>
  <c r="B33" i="33"/>
  <c r="C8" i="87"/>
  <c r="H8" i="151"/>
  <c r="H21" i="151" s="1"/>
  <c r="B15" i="145"/>
  <c r="B35" i="145"/>
  <c r="A9" i="146"/>
  <c r="B16" i="146"/>
  <c r="B24" i="146"/>
  <c r="C9" i="147"/>
  <c r="E11" i="147"/>
  <c r="E19" i="147"/>
  <c r="A1" i="148"/>
  <c r="E9" i="148"/>
  <c r="B26" i="148"/>
  <c r="B36" i="148"/>
  <c r="A39" i="33"/>
  <c r="A4" i="91"/>
  <c r="A7" i="92"/>
  <c r="A48" i="92"/>
  <c r="B30" i="91"/>
  <c r="B11" i="121"/>
  <c r="A32" i="121"/>
  <c r="B42" i="121"/>
  <c r="A5" i="33"/>
  <c r="H8" i="33"/>
  <c r="O27" i="33"/>
  <c r="B34" i="33"/>
  <c r="A5" i="31"/>
  <c r="A1" i="87"/>
  <c r="D8" i="87"/>
  <c r="A5" i="151"/>
  <c r="I8" i="151"/>
  <c r="I21" i="151" s="1"/>
  <c r="A17" i="151"/>
  <c r="A30" i="151"/>
  <c r="A5" i="145"/>
  <c r="B16" i="145"/>
  <c r="A38" i="145"/>
  <c r="C9" i="146"/>
  <c r="B15" i="146"/>
  <c r="B23" i="146"/>
  <c r="D9" i="147"/>
  <c r="B13" i="147"/>
  <c r="B21" i="147"/>
  <c r="F9" i="148"/>
  <c r="B27" i="148"/>
  <c r="B37" i="148"/>
  <c r="A7" i="123"/>
  <c r="A1" i="147"/>
  <c r="E9" i="147"/>
  <c r="B14" i="147"/>
  <c r="A24" i="147"/>
  <c r="G9" i="148"/>
  <c r="B28" i="148"/>
  <c r="A4" i="147" l="1"/>
  <c r="A41" i="31"/>
  <c r="C8" i="91"/>
  <c r="H1" i="148"/>
  <c r="C1" i="145"/>
  <c r="K1" i="151"/>
  <c r="E1" i="31"/>
  <c r="M1" i="33"/>
  <c r="W57" i="92"/>
  <c r="C1" i="123"/>
  <c r="H1" i="146"/>
  <c r="H1" i="147"/>
  <c r="G1" i="87"/>
  <c r="A2" i="121"/>
  <c r="A1" i="91"/>
  <c r="D19" i="92" l="1"/>
  <c r="X57" i="92"/>
  <c r="A36" i="87"/>
  <c r="C9" i="91"/>
  <c r="B5" i="123" l="1"/>
  <c r="C10" i="91"/>
  <c r="A34" i="151"/>
  <c r="C11" i="91" l="1"/>
  <c r="A42" i="145"/>
  <c r="A41" i="146" l="1"/>
  <c r="C12" i="91"/>
  <c r="A43" i="147" l="1"/>
  <c r="C13" i="91"/>
  <c r="C14" i="91" l="1"/>
  <c r="A43" i="148"/>
  <c r="A11" i="123" l="1"/>
  <c r="C16" i="91" s="1"/>
  <c r="C15" i="91"/>
</calcChain>
</file>

<file path=xl/sharedStrings.xml><?xml version="1.0" encoding="utf-8"?>
<sst xmlns="http://schemas.openxmlformats.org/spreadsheetml/2006/main" count="652" uniqueCount="423">
  <si>
    <t>Autres</t>
  </si>
  <si>
    <t>Consommation</t>
  </si>
  <si>
    <t>Total</t>
  </si>
  <si>
    <t>Description</t>
  </si>
  <si>
    <t>TOTAL</t>
  </si>
  <si>
    <t>Catégorie</t>
  </si>
  <si>
    <t>Crédit-bail</t>
  </si>
  <si>
    <t>Garantie</t>
  </si>
  <si>
    <t>(11)</t>
  </si>
  <si>
    <t>(12)</t>
  </si>
  <si>
    <t>Nombre</t>
  </si>
  <si>
    <t>(10)</t>
  </si>
  <si>
    <t>011</t>
  </si>
  <si>
    <t>Mois de retard</t>
  </si>
  <si>
    <t>Année</t>
  </si>
  <si>
    <t>Charges prioritaires</t>
  </si>
  <si>
    <t>ÉTAT ANNUEL</t>
  </si>
  <si>
    <t>L’AUTORITÉ DES MARCHÉS FINANCIERS</t>
  </si>
  <si>
    <t>TABLE DES MATIÈRES</t>
  </si>
  <si>
    <t>060</t>
  </si>
  <si>
    <t>070</t>
  </si>
  <si>
    <t>080</t>
  </si>
  <si>
    <t>Courriel :</t>
  </si>
  <si>
    <t>020</t>
  </si>
  <si>
    <t>030</t>
  </si>
  <si>
    <t>040</t>
  </si>
  <si>
    <t>Téléphone :</t>
  </si>
  <si>
    <t>Année du prêt</t>
  </si>
  <si>
    <t>Prêt original</t>
  </si>
  <si>
    <t>Solde du prêt</t>
  </si>
  <si>
    <t>% des actions détenues</t>
  </si>
  <si>
    <t>Description des placements en actions</t>
  </si>
  <si>
    <t>Immobilisations corporelles</t>
  </si>
  <si>
    <t>Valeur inscrite au bilan (méthode de la mise en équivalence)</t>
  </si>
  <si>
    <t xml:space="preserve"> </t>
  </si>
  <si>
    <t>(000$)</t>
  </si>
  <si>
    <t>Ville 
et 
province</t>
  </si>
  <si>
    <t>*</t>
  </si>
  <si>
    <t>* Champ obligatoire</t>
  </si>
  <si>
    <t>(AAAA-MM-JJ)</t>
  </si>
  <si>
    <t>Champ de saisie</t>
  </si>
  <si>
    <t>050</t>
  </si>
  <si>
    <t>(02)</t>
  </si>
  <si>
    <t>(01)</t>
  </si>
  <si>
    <t>(03)</t>
  </si>
  <si>
    <t>(04)</t>
  </si>
  <si>
    <t>(05)</t>
  </si>
  <si>
    <t>(06)</t>
  </si>
  <si>
    <t>(07)</t>
  </si>
  <si>
    <t>(08)</t>
  </si>
  <si>
    <t>(09)</t>
  </si>
  <si>
    <t>010</t>
  </si>
  <si>
    <t>099</t>
  </si>
  <si>
    <t>100</t>
  </si>
  <si>
    <t>110</t>
  </si>
  <si>
    <t xml:space="preserve">(03)          </t>
  </si>
  <si>
    <t xml:space="preserve">(04)          </t>
  </si>
  <si>
    <t>090</t>
  </si>
  <si>
    <t>Évaluation</t>
  </si>
  <si>
    <t>TYPE DE PRÊT</t>
  </si>
  <si>
    <t>Hypothécaire</t>
  </si>
  <si>
    <t>NOM DE LA FILIALE</t>
  </si>
  <si>
    <t>Type de prêt (01)</t>
  </si>
  <si>
    <t>TOTAL DES PARTICIPATIONS</t>
  </si>
  <si>
    <t>Annexe</t>
  </si>
  <si>
    <t>199</t>
  </si>
  <si>
    <t>LÉGENDE</t>
  </si>
  <si>
    <t>Souligné</t>
  </si>
  <si>
    <t>Lien hypertexte</t>
  </si>
  <si>
    <t>120</t>
  </si>
  <si>
    <t>Entreprises associées</t>
  </si>
  <si>
    <t>Coentreprises</t>
  </si>
  <si>
    <t>SOCIÉTÉ À CHARTE AUTRE QUE QUÉBÉCOISE</t>
  </si>
  <si>
    <t>Charte</t>
  </si>
  <si>
    <t>Période</t>
  </si>
  <si>
    <t>Page</t>
  </si>
  <si>
    <t>Picto</t>
  </si>
  <si>
    <t>Canada</t>
  </si>
  <si>
    <t>Numéro d’entreprise du Québec (10 chiffres)</t>
  </si>
  <si>
    <t>Liste des prêts aux personnes liées</t>
  </si>
  <si>
    <t>Placements en actions dans les filiales</t>
  </si>
  <si>
    <t>Participation dans des entreprises associées et des coentreprises</t>
  </si>
  <si>
    <t>Formulaire français</t>
  </si>
  <si>
    <t>($000)</t>
  </si>
  <si>
    <t>Consumer</t>
  </si>
  <si>
    <t>English Forms</t>
  </si>
  <si>
    <t>NEQ</t>
  </si>
  <si>
    <t>QEN</t>
  </si>
  <si>
    <t>Québec Enterprise Number (10 digits)</t>
  </si>
  <si>
    <t>Name of company:</t>
  </si>
  <si>
    <t>Mailing address if other than above:</t>
  </si>
  <si>
    <t>THE AUTORITÉ DES MARCHÉS FINANCIERS</t>
  </si>
  <si>
    <t>* Required field</t>
  </si>
  <si>
    <t>COMPANY OTHER THAN QUEBEC CHARTER</t>
  </si>
  <si>
    <t>ANNUAL STATEMENT</t>
  </si>
  <si>
    <t>TABLE OF CONTENTS</t>
  </si>
  <si>
    <t>Schedule</t>
  </si>
  <si>
    <t>List of loans to associated persons</t>
  </si>
  <si>
    <t>Investments in subsidiaries</t>
  </si>
  <si>
    <t>LEGEND</t>
  </si>
  <si>
    <t>Underlined</t>
  </si>
  <si>
    <t>Nouvelle annexe</t>
  </si>
  <si>
    <t>New schedule</t>
  </si>
  <si>
    <t>Locked field - Formula</t>
  </si>
  <si>
    <t>Input field</t>
  </si>
  <si>
    <t>Locked field - Data carried over</t>
  </si>
  <si>
    <t>Locked field - Empty</t>
  </si>
  <si>
    <t>Required field (Identification and Certification Schedules)</t>
  </si>
  <si>
    <t>Hyperlink</t>
  </si>
  <si>
    <t>Trimestre</t>
  </si>
  <si>
    <t>annuel</t>
  </si>
  <si>
    <t>Leasing</t>
  </si>
  <si>
    <t>Total Investments in Subsidiaries</t>
  </si>
  <si>
    <t xml:space="preserve"> Pour la période terminée le</t>
  </si>
  <si>
    <t>For the fiscal year ended</t>
  </si>
  <si>
    <t>For the period ended</t>
  </si>
  <si>
    <t>Interest Expenses</t>
  </si>
  <si>
    <t>Other</t>
  </si>
  <si>
    <t>Number</t>
  </si>
  <si>
    <t>Residential</t>
  </si>
  <si>
    <t>TYPE OF LOAN</t>
  </si>
  <si>
    <t>Category</t>
  </si>
  <si>
    <t>Valuation</t>
  </si>
  <si>
    <t>Year</t>
  </si>
  <si>
    <t>Security</t>
  </si>
  <si>
    <t>Mortgage</t>
  </si>
  <si>
    <t>NAME OF SUBSIDIARY</t>
  </si>
  <si>
    <t>Year Granted</t>
  </si>
  <si>
    <t>Balance of Loan</t>
  </si>
  <si>
    <t>Prior Encumbrances</t>
  </si>
  <si>
    <t>City and Province</t>
  </si>
  <si>
    <t>Months in Default</t>
  </si>
  <si>
    <t>% of Shares Held</t>
  </si>
  <si>
    <t>Details of Investment</t>
  </si>
  <si>
    <t>Book Value (Equity Method)</t>
  </si>
  <si>
    <t>Associates</t>
  </si>
  <si>
    <t>Joint Ventures</t>
  </si>
  <si>
    <t>ASSETS</t>
  </si>
  <si>
    <t>(YYYY-MM-DD)</t>
  </si>
  <si>
    <t>Champ obligatoire (Onglets Identification et Certification)</t>
  </si>
  <si>
    <r>
      <t>Investments i</t>
    </r>
    <r>
      <rPr>
        <sz val="11"/>
        <color rgb="FF000000"/>
        <rFont val="Arial"/>
        <family val="2"/>
      </rPr>
      <t>n associates and joint ventures</t>
    </r>
  </si>
  <si>
    <t>Taux 
(%)</t>
  </si>
  <si>
    <t>Interest Rate
(%)</t>
  </si>
  <si>
    <t>Original loan</t>
  </si>
  <si>
    <t>Type of Loan (01)</t>
  </si>
  <si>
    <t>TOTAL INVESTMENTS</t>
  </si>
  <si>
    <t>Others</t>
  </si>
  <si>
    <t>Certification</t>
  </si>
  <si>
    <t>Contact person:</t>
  </si>
  <si>
    <t>Name:</t>
  </si>
  <si>
    <t>012</t>
  </si>
  <si>
    <t>Fonction :</t>
  </si>
  <si>
    <t>Position:</t>
  </si>
  <si>
    <t>013</t>
  </si>
  <si>
    <t>014</t>
  </si>
  <si>
    <t>Telephone:</t>
  </si>
  <si>
    <t>Poste :</t>
  </si>
  <si>
    <t>Extension:</t>
  </si>
  <si>
    <t>015</t>
  </si>
  <si>
    <t>E-mail:</t>
  </si>
  <si>
    <t>016</t>
  </si>
  <si>
    <t xml:space="preserve">Nous, </t>
  </si>
  <si>
    <t>We,</t>
  </si>
  <si>
    <t>018</t>
  </si>
  <si>
    <t>et</t>
  </si>
  <si>
    <t>and</t>
  </si>
  <si>
    <t>022</t>
  </si>
  <si>
    <t>024</t>
  </si>
  <si>
    <t>dans la ville de</t>
  </si>
  <si>
    <t>in the city of</t>
  </si>
  <si>
    <t xml:space="preserve">province de </t>
  </si>
  <si>
    <t>in the province of</t>
  </si>
  <si>
    <t>certify that the attached schedules have been prepared from the books and records of the company, and that to the best of our knowledge, they are correct, complete and present fairly the financial position and the financial statement of the company’s activities for the year ended</t>
  </si>
  <si>
    <t>028</t>
  </si>
  <si>
    <t>Signature :</t>
  </si>
  <si>
    <t>032</t>
  </si>
  <si>
    <t>Date :</t>
  </si>
  <si>
    <t>034</t>
  </si>
  <si>
    <t>036</t>
  </si>
  <si>
    <t>038</t>
  </si>
  <si>
    <t xml:space="preserve">Veuillez fournir les explications nécessaires (ou joindre un fichier en format PDF, le cas échéant) </t>
  </si>
  <si>
    <t>Include detailed explanations (PDF format).</t>
  </si>
  <si>
    <t>Autres renseignements</t>
  </si>
  <si>
    <t>Other Information</t>
  </si>
  <si>
    <t>% détenu</t>
  </si>
  <si>
    <t>% Held</t>
  </si>
  <si>
    <t>Actifs</t>
  </si>
  <si>
    <t>Assets</t>
  </si>
  <si>
    <t>Passifs</t>
  </si>
  <si>
    <t>Liabilities</t>
  </si>
  <si>
    <t>Capitaux propres</t>
  </si>
  <si>
    <t>Equity</t>
  </si>
  <si>
    <t>Participation Valeur au bilan</t>
  </si>
  <si>
    <t>Revenu total</t>
  </si>
  <si>
    <t>Total Income</t>
  </si>
  <si>
    <t>Dotations aux 
amortissements</t>
  </si>
  <si>
    <t>Depreciation</t>
  </si>
  <si>
    <t>Net Income for the Year</t>
  </si>
  <si>
    <t xml:space="preserve">Distributions reçues </t>
  </si>
  <si>
    <t>Distributions Received</t>
  </si>
  <si>
    <t>NAMES OF ASSOCIATES \ JOINT VENTURES</t>
  </si>
  <si>
    <t>Non résidentiel</t>
  </si>
  <si>
    <t>Résidentiel</t>
  </si>
  <si>
    <t>310</t>
  </si>
  <si>
    <t>Telephone</t>
  </si>
  <si>
    <t>Téléphone</t>
  </si>
  <si>
    <t>Provision</t>
  </si>
  <si>
    <t>Credit Loss Allowances</t>
  </si>
  <si>
    <t>Provisions pour pertes de crédit</t>
  </si>
  <si>
    <t>Provision for Expected Credit Losses</t>
  </si>
  <si>
    <t>(000)</t>
  </si>
  <si>
    <t>Mouvement Desjardins</t>
  </si>
  <si>
    <t>Groupe Banque Royale</t>
  </si>
  <si>
    <t>Groupe Banque CIBC</t>
  </si>
  <si>
    <t>Groupe Banque de Montréal</t>
  </si>
  <si>
    <t>Groupe Banque Nationale</t>
  </si>
  <si>
    <t>Groupe Banque de Nouvelle-Écosse</t>
  </si>
  <si>
    <t>Desjardins Group</t>
  </si>
  <si>
    <t>Royal Bank Group</t>
  </si>
  <si>
    <t>CIBC Group</t>
  </si>
  <si>
    <t>Bank of Montreal Group</t>
  </si>
  <si>
    <t>Groupe Banque Toronto Dominion</t>
  </si>
  <si>
    <t>Toronto Dominion Bank Group</t>
  </si>
  <si>
    <t>Nova Scotia Bank Group</t>
  </si>
  <si>
    <t>Groupe Banque Laurentienne</t>
  </si>
  <si>
    <t>Laurentienne Bank Group</t>
  </si>
  <si>
    <t>Bell</t>
  </si>
  <si>
    <t>Rogers</t>
  </si>
  <si>
    <t>Videotron</t>
  </si>
  <si>
    <t>Telus</t>
  </si>
  <si>
    <t>Koodo</t>
  </si>
  <si>
    <t>Vidéotron</t>
  </si>
  <si>
    <t>Nombre de demandes par droit</t>
  </si>
  <si>
    <t>Gel de sécurité</t>
  </si>
  <si>
    <t>Alerte de sécurité</t>
  </si>
  <si>
    <t>Note explicative</t>
  </si>
  <si>
    <t>Délai moyen pour acquiescer</t>
  </si>
  <si>
    <t>Délai moyen de traitement</t>
  </si>
  <si>
    <t>Number of time limits exceeded</t>
  </si>
  <si>
    <t>Acquiescement</t>
  </si>
  <si>
    <t>Traitement</t>
  </si>
  <si>
    <t>Processing</t>
  </si>
  <si>
    <t>Number of refusals to grant right</t>
  </si>
  <si>
    <t>Security freeze</t>
  </si>
  <si>
    <t>Explanatory statement</t>
  </si>
  <si>
    <t>Average time to grant</t>
  </si>
  <si>
    <t>Granting</t>
  </si>
  <si>
    <t>(jours)</t>
  </si>
  <si>
    <t xml:space="preserve">Cote de crédit </t>
  </si>
  <si>
    <t>Credit score</t>
  </si>
  <si>
    <t>Internet</t>
  </si>
  <si>
    <t>Mail</t>
  </si>
  <si>
    <t>Courrier</t>
  </si>
  <si>
    <t>Outsourcing or Offshoring Agreements</t>
  </si>
  <si>
    <t>Type</t>
  </si>
  <si>
    <t>Fournisseur</t>
  </si>
  <si>
    <t>Date de début</t>
  </si>
  <si>
    <t>Date de fin</t>
  </si>
  <si>
    <t>Supplier</t>
  </si>
  <si>
    <t>End date</t>
  </si>
  <si>
    <t>Starting date</t>
  </si>
  <si>
    <t>Title of the agreement</t>
  </si>
  <si>
    <t>Infonuagique</t>
  </si>
  <si>
    <t>Sécurité informatique</t>
  </si>
  <si>
    <t>Développement informatique</t>
  </si>
  <si>
    <t>Services administratifs (Fonction de supervision, RH, Finance, Administration, Juridique)</t>
  </si>
  <si>
    <t>Système informatique</t>
  </si>
  <si>
    <t>Équipement informatique</t>
  </si>
  <si>
    <t>Computer system</t>
  </si>
  <si>
    <t>Computer equipment</t>
  </si>
  <si>
    <t>Cloud computing</t>
  </si>
  <si>
    <t>Computer security</t>
  </si>
  <si>
    <t>Computer development</t>
  </si>
  <si>
    <t>Administrative Services (Supervisory Function, HR, Finance, Administration, Legal)</t>
  </si>
  <si>
    <t>membre de la direction de</t>
  </si>
  <si>
    <t>member of management of</t>
  </si>
  <si>
    <t>(aaaa-mm-jj)</t>
  </si>
  <si>
    <t>(yyyy-mm-dd)</t>
  </si>
  <si>
    <t>(days)</t>
  </si>
  <si>
    <t>Type of agreement (2)</t>
  </si>
  <si>
    <t>Amortissement</t>
  </si>
  <si>
    <t>Number of requests per right</t>
  </si>
  <si>
    <t>ancienne déclaration</t>
  </si>
  <si>
    <t>Droits</t>
  </si>
  <si>
    <t>Number of refusals to change credit file information</t>
  </si>
  <si>
    <t>Requests to change credit file information</t>
  </si>
  <si>
    <t>Nombre de demandes</t>
  </si>
  <si>
    <t>Number of requests</t>
  </si>
  <si>
    <t>Credit Assessment Agent</t>
  </si>
  <si>
    <t>ACTIFS</t>
  </si>
  <si>
    <t>RIGHT-OF-USE ASSETS</t>
  </si>
  <si>
    <t>320</t>
  </si>
  <si>
    <t>330</t>
  </si>
  <si>
    <t>499</t>
  </si>
  <si>
    <t>CATÉGORIE</t>
  </si>
  <si>
    <t>TYPE</t>
  </si>
  <si>
    <t>Acquisitions</t>
  </si>
  <si>
    <t>Disposal /Write-down</t>
  </si>
  <si>
    <t>Gains (pertes) déclarés dans les résultats</t>
  </si>
  <si>
    <t>Income (Loss) - Statement of Income</t>
  </si>
  <si>
    <t>Amortization</t>
  </si>
  <si>
    <t>Adjustment to Accumulated Amortization</t>
  </si>
  <si>
    <t>Net Balance at End of Year</t>
  </si>
  <si>
    <t>Computer equipment and furniture</t>
  </si>
  <si>
    <t>Software</t>
  </si>
  <si>
    <t>Property, Plant and Equipment</t>
  </si>
  <si>
    <t>Matériel informatique et mobilier</t>
  </si>
  <si>
    <t>Logiciel</t>
  </si>
  <si>
    <t xml:space="preserve">Immobilisation </t>
  </si>
  <si>
    <t>OWN USE PROPERTY, PLANT AND EQUIPMENT</t>
  </si>
  <si>
    <t>Total des immobilisations</t>
  </si>
  <si>
    <t>Total of Property, Plant and Equipment</t>
  </si>
  <si>
    <t>999</t>
  </si>
  <si>
    <t>Information nécessaire pour la répartition de la cotisation annuelle aux AEC</t>
  </si>
  <si>
    <t>Validation PM</t>
  </si>
  <si>
    <t>ok</t>
  </si>
  <si>
    <t>À valider</t>
  </si>
  <si>
    <t>À revoir</t>
  </si>
  <si>
    <t xml:space="preserve">Total </t>
  </si>
  <si>
    <t>Afin de suivre si les AEC ont des filiales aux fins du traitement des demandes de droits ou du service à la clientèle ce qui pourrait avoir un impact sur la surveillance</t>
  </si>
  <si>
    <t>ÉTAT ANNUEL DE LA SITUATION DES AFFAIRES AU QUÉBEC</t>
  </si>
  <si>
    <t>Financement une acquisition</t>
  </si>
  <si>
    <t>Financing an acquisition</t>
  </si>
  <si>
    <t>Afin de suivre si les AEC ont des entreprises associées aux fins du traitement des demandes de droits ou du service à la clientèle ce qui pourrait avoir un impact sur la surveillance | Est-ce que la définition est celle de Bâle ou est-ce une définition IFRS? Je ne crois pas que les AÉC sont sujets à ces normes (puisque fermées).</t>
  </si>
  <si>
    <t>Pays où sont entreposées les données pour les services offerts (clients et consommateurs)</t>
  </si>
  <si>
    <t>OK</t>
  </si>
  <si>
    <t>ANNUAL STATEMENT OF THE POSITION OF AFFAIRS IN QUEBEC</t>
  </si>
  <si>
    <t>Autres (spécifier le pays)</t>
  </si>
  <si>
    <t>Other (specify country)</t>
  </si>
  <si>
    <t>Number of single credit files of Québec consumers held by the agent for assessment purposes</t>
  </si>
  <si>
    <t>N. B. The number of single credit files of Québec consumers must be audited by an independent auditor.</t>
  </si>
  <si>
    <t>Nombre de dossiers de consommateurs québécois visés par ces ententes</t>
  </si>
  <si>
    <t>Number of Quebec consumer files covered by these agreements</t>
  </si>
  <si>
    <t>Produit #1</t>
  </si>
  <si>
    <t>Produit #2</t>
  </si>
  <si>
    <t>Produit #3</t>
  </si>
  <si>
    <t>Produit #4</t>
  </si>
  <si>
    <t>Produit #5</t>
  </si>
  <si>
    <t>Produit #6</t>
  </si>
  <si>
    <t>Product #1</t>
  </si>
  <si>
    <t>Product #2</t>
  </si>
  <si>
    <t>Product #3</t>
  </si>
  <si>
    <t>Product #4</t>
  </si>
  <si>
    <t>Product #5</t>
  </si>
  <si>
    <t>Product #6</t>
  </si>
  <si>
    <t>Cocher</t>
  </si>
  <si>
    <t>Check</t>
  </si>
  <si>
    <t>Nombre de consommateurs ayant consultés/demandés</t>
  </si>
  <si>
    <t>Autres institutions financières autorisées et banques</t>
  </si>
  <si>
    <t>Other authorized financial institutions and banks</t>
  </si>
  <si>
    <t>Nombre de dossiers de crédit de consommateurs québécois par institutions financière et banque, aux fins de la cotisation</t>
  </si>
  <si>
    <t>Number of Quebec consumer credit files by financial institutions and banks, for assessment purposes</t>
  </si>
  <si>
    <t>Institutions financières et banques</t>
  </si>
  <si>
    <t>Financial Institutions and Banks</t>
  </si>
  <si>
    <t>Agent d’évaluation du crédit</t>
  </si>
  <si>
    <t xml:space="preserve"> Pour l’exercice terminé le</t>
  </si>
  <si>
    <t xml:space="preserve">Nom de la société : </t>
  </si>
  <si>
    <t>Produit à :</t>
  </si>
  <si>
    <t>Téléphone :</t>
  </si>
  <si>
    <t>Courriel :</t>
  </si>
  <si>
    <t>Email :</t>
  </si>
  <si>
    <t xml:space="preserve">Adresse postale, si différente : </t>
  </si>
  <si>
    <t>SÉLECTIONNER LA LANGUE\SELECT LANGUAGE</t>
  </si>
  <si>
    <t>SÉLECTIONNER LE FORMAT\SELECT FORMAT</t>
  </si>
  <si>
    <t>Non consolidé\Non Consolidated</t>
  </si>
  <si>
    <t>SÉLECTIONNER LE TYPE DE CHARTE\SELECT THE CHARTER</t>
  </si>
  <si>
    <t>SÉLECTIONNER LA PÉRIODE VISÉE\SELECT THE FISCAL PERIOD</t>
  </si>
  <si>
    <t>Website:</t>
  </si>
  <si>
    <t>Ententes d’impartition ou de délocalisation</t>
  </si>
  <si>
    <t>Champ verrouillé — Formule</t>
  </si>
  <si>
    <t>Champ verrouillé — Report</t>
  </si>
  <si>
    <t>Champ verrouillé — Vide</t>
  </si>
  <si>
    <t>Personne-ressource :</t>
  </si>
  <si>
    <t>Nom :</t>
  </si>
  <si>
    <t>certify that the attached schedules have been prepared from the books and records of the company, and that to the best of our knowledge, they are correct, complete and present fairly the statement of the position of the affairs in Québec of the company for the year ended:</t>
  </si>
  <si>
    <t>Signature:</t>
  </si>
  <si>
    <t>Date:</t>
  </si>
  <si>
    <t>certifions que les annexes ci-jointes ont été préparées à partir des livres et registres de la société et qu’au meilleur de notre connaissance, celles-ci sont conformes et présentent fidèlement l’état exposant la situation des affaires au Québec de la société, pour l’exercice terminé le :</t>
  </si>
  <si>
    <t>certifions que les annexes ci-jointes ont été préparées à partir des livres et registres de la société et qu’au meilleur de notre connaissance, celles-ci sont conformes et présentent fidèlement la situation financière et l’état des opérations de la société, pour l’exercice terminé le :</t>
  </si>
  <si>
    <t>Justification du besoin de l’information</t>
  </si>
  <si>
    <t>Nom de l’emprunteur</t>
  </si>
  <si>
    <t>Pour l’éthique et le TEC dans le traitement des demandes de droits</t>
  </si>
  <si>
    <t>Pour les types de prêts, je propose de bonifier. Par exemple, est-ce un prêt pour financer une acquisition d’un employé? (cas probable?)</t>
  </si>
  <si>
    <t>Non-residential</t>
  </si>
  <si>
    <t>Name of borrower</t>
  </si>
  <si>
    <t>À demander, car détail de l’Annexe 100.</t>
  </si>
  <si>
    <t>Frais d’intérêts</t>
  </si>
  <si>
    <t>Résultat net de l’exercice</t>
  </si>
  <si>
    <t>NOM DE L’ENTREPRISE\COENTREPRISE</t>
  </si>
  <si>
    <t>IMMOBILISATIONS À L’USAGE DE LA SOCIÉTÉ</t>
  </si>
  <si>
    <t>ACTIFS AU TITRE DE DROITS D’UTILISATION</t>
  </si>
  <si>
    <t>IMMOBILISATION À L’USAGE DE LA SOCIÉTÉ AU TITRE DE DROITS D’UTILISATION</t>
  </si>
  <si>
    <t>Valeur nette au début de l’exercice</t>
  </si>
  <si>
    <t>Ajustements à l’amortissement cumulé</t>
  </si>
  <si>
    <t>Valeur nette à la fin de l’exercice</t>
  </si>
  <si>
    <t>Dispositions/radiations</t>
  </si>
  <si>
    <t xml:space="preserve">Net Balance at Beginning of Year </t>
  </si>
  <si>
    <t>Nombre de dossiers de crédit unique de consommateurs québécois détenu par l’agent aux fins de cotisation</t>
  </si>
  <si>
    <t>N. B. Le nombre de dossiers de crédit unique de consommateurs québécois doit faire l’objet d’une vérification par un auditeur indépendant.</t>
  </si>
  <si>
    <t>Information nécessaire pour la surveillance des pratiques commerciales et, en cas d’incident PRP d’un AEC, permettrait de connaitre le nombre de consommateurs québécois impactés.
(1) Ajouter que cela sert au calcul des frais annuels.
(2) Devrait-on ajouter d’autres assujettis couverts à l’article 4 de la LAÉC?
(3) Devrait-on demander sous chaque groupe le détail par LSFSE sous notre responsabilité?</t>
  </si>
  <si>
    <t>Nombre de refus d’octroi d’un droit</t>
  </si>
  <si>
    <t>Demandes de modification d’information au dossier de crédit</t>
  </si>
  <si>
    <t>Nombre de refus de modification de l’information au dossier de crédit</t>
  </si>
  <si>
    <t>Security alert</t>
  </si>
  <si>
    <t>Average processing time</t>
  </si>
  <si>
    <t>Number of consumers consulted/requested.</t>
  </si>
  <si>
    <t>Titre de l’entente</t>
  </si>
  <si>
    <t>Type d’entente (2)</t>
  </si>
  <si>
    <t>États-Unis (spécifier l’état)</t>
  </si>
  <si>
    <t>Country where data are stored for services offered (customers and consumers).</t>
  </si>
  <si>
    <t>United States (specify the state).</t>
  </si>
  <si>
    <t>To :</t>
  </si>
  <si>
    <t>Site WEB :</t>
  </si>
  <si>
    <t>Produits par institution financière, banque et compagnie de télécommunication</t>
  </si>
  <si>
    <t>Products by financial institution, bank and telecommunications company</t>
  </si>
  <si>
    <t>Institutions financières, banques et compagnie de télécommunication</t>
  </si>
  <si>
    <t>Financial Institutions, Banks and Télécomminucations Companies</t>
  </si>
  <si>
    <t>Product name</t>
  </si>
  <si>
    <t>Nom du produit</t>
  </si>
  <si>
    <t>Rights</t>
  </si>
  <si>
    <t>Nombre de dépassement du délai établi</t>
  </si>
  <si>
    <t>RIGHT-OF-USE OWN USE PROPERTY, plant and equipment</t>
  </si>
  <si>
    <t>National Bank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</si>
</sst>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 * #,##0_)\ &quot;$&quot;_ ;_ * \(#,##0\)\ &quot;$&quot;_ ;_ * &quot;-&quot;_)\ &quot;$&quot;_ ;_ @_ "/>
    <numFmt numFmtId="44" formatCode="_ * #,##0.00_)\ &quot;$&quot;_ ;_ * \(#,##0.00\)\ &quot;$&quot;_ ;_ * &quot;-&quot;??_)\ &quot;$&quot;_ ;_ @_ "/>
    <numFmt numFmtId="164" formatCode="_ * #,##0_)\ _$_ ;_ * \(#,##0\)\ _$_ ;_ * &quot;-&quot;_)\ _$_ ;_ @_ "/>
    <numFmt numFmtId="165" formatCode="_ * #,##0.00_)\ _$_ ;_ * \(#,##0.00\)\ _$_ ;_ * &quot;-&quot;??_)\ _$_ ;_ @_ "/>
    <numFmt numFmtId="166" formatCode="[$-F800]dddd\,\ mmmm\ dd\,\ yyyy"/>
    <numFmt numFmtId="167" formatCode="General_)"/>
    <numFmt numFmtId="168" formatCode="_(* #,##0.00_);_(* \(#,##0.00\);_(* &quot;-&quot;??_);_(@_)"/>
    <numFmt numFmtId="169" formatCode="#,##0&quot; &quot;_$_);[Red]&quot;(&quot;#,##0&quot; &quot;_$&quot;)&quot;"/>
    <numFmt numFmtId="170" formatCode="#,##0;&quot;(&quot;#,##0&quot;)&quot;"/>
    <numFmt numFmtId="171" formatCode="[&lt;=9999999]###\-####;###\-###\-####"/>
    <numFmt numFmtId="172" formatCode="0;;;@"/>
    <numFmt numFmtId="173" formatCode="yyyy/mm/dd;@"/>
    <numFmt numFmtId="174" formatCode="_ * #,##0_)_ ;_ * \(#,##0\)_ ;_ * &quot;&quot;_)\ _ ;_ @_ "/>
  </numFmts>
  <fonts count="44">
    <font>
      <sz val="11"/>
      <color theme="1"/>
      <name val="Calibri"/>
      <family val="2"/>
      <scheme val="minor"/>
    </font>
    <font>
      <sz val="10"/>
      <color theme="1"/>
      <name val="Arial"/>
      <family val="2"/>
    </font>
    <font>
      <sz val="11"/>
      <color theme="1"/>
      <name val="Arial"/>
      <family val="2"/>
    </font>
    <font>
      <b/>
      <sz val="11"/>
      <color theme="1"/>
      <name val="Calibri"/>
      <family val="2"/>
      <scheme val="minor"/>
    </font>
    <font>
      <b/>
      <sz val="12"/>
      <color theme="1"/>
      <name val="Calibri"/>
      <family val="2"/>
      <scheme val="minor"/>
    </font>
    <font>
      <sz val="9"/>
      <color theme="1"/>
      <name val="Calibri"/>
      <family val="2"/>
      <scheme val="minor"/>
    </font>
    <font>
      <sz val="10"/>
      <color theme="1"/>
      <name val="Calibri"/>
      <family val="2"/>
      <scheme val="minor"/>
    </font>
    <font>
      <b/>
      <sz val="10"/>
      <color theme="1"/>
      <name val="Calibri"/>
      <family val="2"/>
      <scheme val="minor"/>
    </font>
    <font>
      <b/>
      <sz val="11"/>
      <name val="Calibri"/>
      <family val="2"/>
      <scheme val="minor"/>
    </font>
    <font>
      <sz val="8"/>
      <color theme="1"/>
      <name val="Calibri"/>
      <family val="2"/>
      <scheme val="minor"/>
    </font>
    <font>
      <strike/>
      <sz val="11"/>
      <color rgb="FFFF0000"/>
      <name val="Calibri"/>
      <family val="2"/>
      <scheme val="minor"/>
    </font>
    <font>
      <b/>
      <sz val="14"/>
      <color theme="1"/>
      <name val="Calibri"/>
      <family val="2"/>
      <scheme val="minor"/>
    </font>
    <font>
      <u/>
      <sz val="11"/>
      <color theme="10"/>
      <name val="Arial"/>
      <family val="2"/>
    </font>
    <font>
      <i/>
      <strike/>
      <sz val="10"/>
      <color rgb="FFFF0000"/>
      <name val="Calibri"/>
      <family val="2"/>
      <scheme val="minor"/>
    </font>
    <font>
      <sz val="10"/>
      <name val="Calibri"/>
      <family val="2"/>
      <scheme val="minor"/>
    </font>
    <font>
      <sz val="10"/>
      <name val="Arial"/>
      <family val="2"/>
    </font>
    <font>
      <sz val="7"/>
      <name val="Arial"/>
      <family val="2"/>
    </font>
    <font>
      <sz val="11"/>
      <name val="Calibri"/>
      <family val="2"/>
      <scheme val="minor"/>
    </font>
    <font>
      <b/>
      <sz val="10"/>
      <name val="Calibri"/>
      <family val="2"/>
      <scheme val="minor"/>
    </font>
    <font>
      <sz val="8"/>
      <name val="Calibri"/>
      <family val="2"/>
      <scheme val="minor"/>
    </font>
    <font>
      <i/>
      <sz val="8"/>
      <color theme="1"/>
      <name val="Calibri"/>
      <family val="2"/>
      <scheme val="minor"/>
    </font>
    <font>
      <u/>
      <sz val="11"/>
      <color theme="10"/>
      <name val="Calibri"/>
      <family val="2"/>
      <scheme val="minor"/>
    </font>
    <font>
      <sz val="12"/>
      <name val="Arial"/>
      <family val="2"/>
    </font>
    <font>
      <u/>
      <sz val="10"/>
      <color indexed="12"/>
      <name val="Times New Roman"/>
      <family val="1"/>
    </font>
    <font>
      <sz val="10"/>
      <name val="Times New Roman"/>
      <family val="1"/>
    </font>
    <font>
      <sz val="10"/>
      <name val="Geneva"/>
      <family val="2"/>
    </font>
    <font>
      <sz val="12"/>
      <name val="Helv"/>
      <family val="2"/>
    </font>
    <font>
      <sz val="11"/>
      <color rgb="FF000000"/>
      <name val="Calibri"/>
      <family val="2"/>
    </font>
    <font>
      <b/>
      <sz val="11"/>
      <color rgb="FF000000"/>
      <name val="Calibri"/>
      <family val="2"/>
    </font>
    <font>
      <sz val="10"/>
      <color rgb="FF000000"/>
      <name val="Calibri"/>
      <family val="2"/>
    </font>
    <font>
      <b/>
      <sz val="10"/>
      <color rgb="FF000000"/>
      <name val="Calibri"/>
      <family val="2"/>
    </font>
    <font>
      <sz val="11"/>
      <name val="Calibri"/>
      <family val="2"/>
    </font>
    <font>
      <sz val="11"/>
      <color theme="0"/>
      <name val="Calibri"/>
      <family val="2"/>
      <scheme val="minor"/>
    </font>
    <font>
      <b/>
      <sz val="10"/>
      <color theme="0" tint="-0.49961851863155005"/>
      <name val="Calibri"/>
      <family val="2"/>
      <scheme val="minor"/>
    </font>
    <font>
      <strike/>
      <sz val="10"/>
      <color theme="1"/>
      <name val="Calibri"/>
      <family val="2"/>
      <scheme val="minor"/>
    </font>
    <font>
      <sz val="11"/>
      <color rgb="FF000000"/>
      <name val="Arial"/>
      <family val="2"/>
    </font>
    <font>
      <sz val="10"/>
      <color theme="1"/>
      <name val="Symbol"/>
      <family val="1"/>
      <charset val="2"/>
    </font>
    <font>
      <u/>
      <sz val="11"/>
      <name val="Arial"/>
      <family val="2"/>
    </font>
    <font>
      <b/>
      <sz val="11"/>
      <color rgb="FFFFFFFF"/>
      <name val="Calibri"/>
      <family val="2"/>
    </font>
    <font>
      <b/>
      <sz val="11"/>
      <name val="Calibri"/>
      <family val="2"/>
    </font>
    <font>
      <sz val="11"/>
      <color rgb="FFFFFFFF"/>
      <name val="Calibri"/>
      <family val="2"/>
    </font>
    <font>
      <b/>
      <u/>
      <sz val="11"/>
      <name val="Calibri"/>
      <family val="2"/>
      <scheme val="minor"/>
    </font>
    <font>
      <sz val="11"/>
      <color theme="1"/>
      <name val="Calibri"/>
      <family val="2"/>
      <scheme val="minor"/>
    </font>
    <font>
      <sz val="10"/>
      <color rgb="FF000000"/>
      <name val="Calibri"/>
    </font>
  </fonts>
  <fills count="14">
    <fill>
      <patternFill patternType="none"/>
    </fill>
    <fill>
      <patternFill patternType="gray125"/>
    </fill>
    <fill>
      <patternFill patternType="gray0625"/>
    </fill>
    <fill>
      <patternFill patternType="solid">
        <fgColor rgb="FFC5D9F1"/>
        <bgColor indexed="64"/>
      </patternFill>
    </fill>
    <fill>
      <patternFill patternType="solid">
        <fgColor theme="0"/>
        <bgColor indexed="64"/>
      </patternFill>
    </fill>
    <fill>
      <patternFill patternType="solid">
        <fgColor rgb="FFFFFF00"/>
        <bgColor indexed="64"/>
      </patternFill>
    </fill>
    <fill>
      <patternFill patternType="solid">
        <fgColor theme="0" tint="-0.14963225196081423"/>
        <bgColor indexed="64"/>
      </patternFill>
    </fill>
    <fill>
      <patternFill patternType="gray0625">
        <bgColor theme="0"/>
      </patternFill>
    </fill>
    <fill>
      <patternFill patternType="solid">
        <fgColor theme="0" tint="-4.9623096407971433E-2"/>
        <bgColor indexed="64"/>
      </patternFill>
    </fill>
    <fill>
      <patternFill patternType="solid">
        <fgColor theme="0" tint="-0.14966277047029022"/>
        <bgColor indexed="64"/>
      </patternFill>
    </fill>
    <fill>
      <patternFill patternType="solid">
        <fgColor rgb="FF92D050"/>
        <bgColor indexed="64"/>
      </patternFill>
    </fill>
    <fill>
      <patternFill patternType="solid">
        <fgColor rgb="FF8FC3EA"/>
        <bgColor indexed="64"/>
      </patternFill>
    </fill>
    <fill>
      <patternFill patternType="solid">
        <fgColor theme="0" tint="-0.24961088900418105"/>
        <bgColor indexed="64"/>
      </patternFill>
    </fill>
    <fill>
      <patternFill patternType="solid">
        <fgColor indexed="65"/>
        <bgColor indexed="64"/>
      </patternFill>
    </fill>
  </fills>
  <borders count="3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hair">
        <color auto="1"/>
      </right>
      <top style="hair">
        <color auto="1"/>
      </top>
      <bottom style="hair">
        <color auto="1"/>
      </bottom>
      <diagonal/>
    </border>
    <border>
      <left/>
      <right style="thin">
        <color auto="1"/>
      </right>
      <top style="hair">
        <color auto="1"/>
      </top>
      <bottom style="hair">
        <color auto="1"/>
      </bottom>
      <diagonal/>
    </border>
    <border>
      <left/>
      <right style="thin">
        <color auto="1"/>
      </right>
      <top/>
      <bottom style="hair">
        <color auto="1"/>
      </bottom>
      <diagonal/>
    </border>
    <border>
      <left/>
      <right style="thin">
        <color auto="1"/>
      </right>
      <top style="thin">
        <color auto="1"/>
      </top>
      <bottom style="thin">
        <color auto="1"/>
      </bottom>
      <diagonal/>
    </border>
    <border>
      <left/>
      <right/>
      <top style="hair">
        <color auto="1"/>
      </top>
      <bottom style="hair">
        <color auto="1"/>
      </bottom>
      <diagonal/>
    </border>
    <border>
      <left style="thin">
        <color auto="1"/>
      </left>
      <right style="thin">
        <color auto="1"/>
      </right>
      <top style="thin">
        <color auto="1"/>
      </top>
      <bottom/>
      <diagonal/>
    </border>
    <border>
      <left style="thin">
        <color auto="1"/>
      </left>
      <right style="thin">
        <color rgb="FF000000"/>
      </right>
      <top/>
      <bottom style="thin">
        <color auto="1"/>
      </bottom>
      <diagonal/>
    </border>
    <border>
      <left style="thin">
        <color rgb="FF000000"/>
      </left>
      <right style="thin">
        <color rgb="FF000000"/>
      </right>
      <top/>
      <bottom style="thin">
        <color auto="1"/>
      </bottom>
      <diagonal/>
    </border>
    <border>
      <left style="thin">
        <color rgb="FF000000"/>
      </left>
      <right style="thin">
        <color auto="1"/>
      </right>
      <top/>
      <bottom style="thin">
        <color auto="1"/>
      </bottom>
      <diagonal/>
    </border>
    <border>
      <left style="thin">
        <color rgb="FF000000"/>
      </left>
      <right/>
      <top style="thin">
        <color auto="1"/>
      </top>
      <bottom/>
      <diagonal/>
    </border>
    <border>
      <left style="thin">
        <color rgb="FF000000"/>
      </left>
      <right style="thin">
        <color auto="1"/>
      </right>
      <top style="thin">
        <color auto="1"/>
      </top>
      <bottom/>
      <diagonal/>
    </border>
    <border>
      <left style="thin">
        <color rgb="FF000000"/>
      </left>
      <right/>
      <top style="thin">
        <color auto="1"/>
      </top>
      <bottom style="thin">
        <color rgb="FF000000"/>
      </bottom>
      <diagonal/>
    </border>
    <border>
      <left style="thin">
        <color rgb="FF000000"/>
      </left>
      <right style="thin">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hair">
        <color auto="1"/>
      </top>
      <bottom style="hair">
        <color auto="1"/>
      </bottom>
      <diagonal/>
    </border>
    <border>
      <left style="thin">
        <color auto="1"/>
      </left>
      <right/>
      <top/>
      <bottom style="hair">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rgb="FF000000"/>
      </right>
      <top style="thin">
        <color auto="1"/>
      </top>
      <bottom/>
      <diagonal/>
    </border>
    <border>
      <left style="thin">
        <color auto="1"/>
      </left>
      <right style="thin">
        <color rgb="FF000000"/>
      </right>
      <top/>
      <bottom/>
      <diagonal/>
    </border>
  </borders>
  <cellStyleXfs count="139">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2" fillId="0" borderId="0" applyNumberFormat="0" applyFill="0" applyBorder="0" applyAlignment="0" applyProtection="0"/>
    <xf numFmtId="9" fontId="42" fillId="0" borderId="0" applyFont="0" applyFill="0" applyBorder="0" applyAlignment="0" applyProtection="0"/>
    <xf numFmtId="0" fontId="15" fillId="0" borderId="0" applyNumberFormat="0" applyFont="0" applyBorder="0">
      <alignment horizontal="right"/>
      <protection locked="0"/>
    </xf>
    <xf numFmtId="39" fontId="16" fillId="0" borderId="1">
      <alignment horizontal="right"/>
      <protection locked="0"/>
    </xf>
    <xf numFmtId="165" fontId="42" fillId="0" borderId="0" applyFont="0" applyFill="0" applyBorder="0" applyAlignment="0" applyProtection="0"/>
    <xf numFmtId="167" fontId="22" fillId="0" borderId="0"/>
    <xf numFmtId="0" fontId="23" fillId="0" borderId="0" applyNumberFormat="0" applyFill="0" applyBorder="0">
      <protection locked="0"/>
    </xf>
    <xf numFmtId="168" fontId="15" fillId="0" borderId="0" applyFont="0" applyFill="0" applyBorder="0" applyAlignment="0" applyProtection="0"/>
    <xf numFmtId="0" fontId="24" fillId="0" borderId="0"/>
    <xf numFmtId="0" fontId="15" fillId="0" borderId="0"/>
    <xf numFmtId="0" fontId="15" fillId="0" borderId="0"/>
    <xf numFmtId="0" fontId="25" fillId="0" borderId="0"/>
    <xf numFmtId="0" fontId="2" fillId="0" borderId="0"/>
    <xf numFmtId="0" fontId="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2" fillId="0" borderId="0"/>
    <xf numFmtId="39" fontId="16" fillId="0" borderId="1">
      <alignment horizontal="right"/>
      <protection locked="0"/>
    </xf>
    <xf numFmtId="39" fontId="16" fillId="0" borderId="1">
      <alignment horizontal="right"/>
      <protection locked="0"/>
    </xf>
    <xf numFmtId="165" fontId="42" fillId="0" borderId="0" applyFont="0" applyFill="0" applyBorder="0" applyAlignment="0" applyProtection="0"/>
    <xf numFmtId="44"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27" fillId="0" borderId="0"/>
    <xf numFmtId="9" fontId="42" fillId="0" borderId="0" applyFont="0" applyFill="0" applyBorder="0" applyAlignment="0" applyProtection="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39" fontId="16" fillId="0" borderId="1">
      <alignment horizontal="right"/>
      <protection locked="0"/>
    </xf>
    <xf numFmtId="39" fontId="16" fillId="0" borderId="1">
      <alignment horizontal="right"/>
      <protection locked="0"/>
    </xf>
    <xf numFmtId="39" fontId="16" fillId="0" borderId="1">
      <alignment horizontal="right"/>
      <protection locked="0"/>
    </xf>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754">
    <xf numFmtId="0" fontId="0" fillId="0" borderId="0" xfId="0"/>
    <xf numFmtId="0" fontId="9" fillId="0" borderId="0" xfId="0" applyFont="1" applyBorder="1" applyAlignment="1">
      <alignment horizontal="center" vertical="top"/>
    </xf>
    <xf numFmtId="0" fontId="0" fillId="0" borderId="0" xfId="0" applyFill="1" applyBorder="1" applyAlignment="1"/>
    <xf numFmtId="0" fontId="13" fillId="0" borderId="0" xfId="0" applyFont="1" applyBorder="1" applyAlignment="1">
      <alignment horizontal="left" vertical="top" wrapText="1"/>
    </xf>
    <xf numFmtId="0" fontId="3" fillId="0" borderId="0" xfId="0" applyFont="1" applyBorder="1" applyAlignment="1">
      <alignment horizontal="right" vertical="center"/>
    </xf>
    <xf numFmtId="0" fontId="17" fillId="0" borderId="0" xfId="0" applyFont="1" applyBorder="1" applyAlignment="1">
      <alignment horizontal="center" vertical="center"/>
    </xf>
    <xf numFmtId="0" fontId="13" fillId="0" borderId="0" xfId="0" applyFont="1" applyBorder="1" applyAlignment="1">
      <alignment horizontal="center" vertical="top" wrapText="1"/>
    </xf>
    <xf numFmtId="0" fontId="0" fillId="0" borderId="0" xfId="0" applyFont="1" applyFill="1" applyBorder="1" applyAlignment="1">
      <alignment horizontal="center" vertical="center"/>
    </xf>
    <xf numFmtId="0" fontId="0" fillId="0" borderId="0" xfId="0" applyFont="1" applyBorder="1" applyAlignment="1">
      <alignment horizontal="right" vertical="center"/>
    </xf>
    <xf numFmtId="0" fontId="6" fillId="0" borderId="0" xfId="0" applyFont="1" applyBorder="1" applyAlignment="1">
      <alignment horizontal="center"/>
    </xf>
    <xf numFmtId="0" fontId="0" fillId="2" borderId="2" xfId="0" applyFill="1" applyBorder="1" applyAlignment="1"/>
    <xf numFmtId="0" fontId="19" fillId="0" borderId="2" xfId="0" applyFont="1" applyFill="1" applyBorder="1"/>
    <xf numFmtId="0" fontId="0" fillId="0" borderId="0" xfId="0" applyBorder="1" applyAlignment="1">
      <alignment horizontal="center"/>
    </xf>
    <xf numFmtId="0" fontId="0" fillId="0" borderId="0" xfId="0" applyBorder="1" applyAlignment="1">
      <alignment horizontal="center" vertical="center"/>
    </xf>
    <xf numFmtId="0" fontId="34" fillId="0" borderId="0" xfId="0" applyFont="1" applyBorder="1" applyAlignment="1">
      <alignment horizontal="center" vertical="top"/>
    </xf>
    <xf numFmtId="1" fontId="0" fillId="3" borderId="2" xfId="0" applyNumberFormat="1" applyFill="1" applyBorder="1" applyAlignment="1" applyProtection="1">
      <alignment horizontal="center" vertical="center"/>
      <protection locked="0"/>
    </xf>
    <xf numFmtId="0" fontId="17" fillId="0" borderId="0" xfId="0" applyFont="1" applyFill="1" applyBorder="1" applyAlignment="1"/>
    <xf numFmtId="0" fontId="32" fillId="0" borderId="0" xfId="0" applyFont="1" applyBorder="1"/>
    <xf numFmtId="0" fontId="0" fillId="4" borderId="3" xfId="0" applyFill="1" applyBorder="1"/>
    <xf numFmtId="0" fontId="0" fillId="4" borderId="0" xfId="0" applyFill="1" applyBorder="1"/>
    <xf numFmtId="0" fontId="0" fillId="4" borderId="2" xfId="0" applyFill="1" applyBorder="1"/>
    <xf numFmtId="0" fontId="0" fillId="4" borderId="4" xfId="0" applyFill="1" applyBorder="1"/>
    <xf numFmtId="0" fontId="6" fillId="5" borderId="0" xfId="0" applyFont="1" applyFill="1" applyBorder="1"/>
    <xf numFmtId="49" fontId="0" fillId="0" borderId="0" xfId="0" quotePrefix="1" applyNumberFormat="1" applyFont="1" applyBorder="1" applyAlignment="1">
      <alignment horizontal="left"/>
    </xf>
    <xf numFmtId="0" fontId="0" fillId="6" borderId="0" xfId="0" applyFill="1" applyBorder="1" applyAlignment="1"/>
    <xf numFmtId="0" fontId="0" fillId="6" borderId="0" xfId="0" applyFill="1" applyBorder="1" applyAlignment="1">
      <alignment vertical="center"/>
    </xf>
    <xf numFmtId="0" fontId="3" fillId="6" borderId="0" xfId="0" applyFont="1" applyFill="1" applyBorder="1" applyAlignment="1"/>
    <xf numFmtId="0" fontId="0" fillId="0" borderId="0" xfId="0" applyFont="1" applyBorder="1" applyAlignment="1">
      <alignment horizontal="center" vertical="center"/>
    </xf>
    <xf numFmtId="0" fontId="0" fillId="6" borderId="0" xfId="0" applyFill="1" applyBorder="1"/>
    <xf numFmtId="0" fontId="0" fillId="0" borderId="0" xfId="0" applyFill="1" applyBorder="1"/>
    <xf numFmtId="0" fontId="8" fillId="6" borderId="0" xfId="28" applyFont="1" applyFill="1" applyBorder="1"/>
    <xf numFmtId="0" fontId="0" fillId="6" borderId="4" xfId="0" applyFill="1" applyBorder="1"/>
    <xf numFmtId="0" fontId="17" fillId="0" borderId="0" xfId="0" applyFont="1" applyBorder="1" applyAlignment="1"/>
    <xf numFmtId="0" fontId="17" fillId="6" borderId="0" xfId="0" applyFont="1" applyFill="1" applyBorder="1" applyAlignment="1"/>
    <xf numFmtId="49" fontId="0" fillId="0" borderId="5" xfId="0" applyNumberFormat="1" applyFont="1" applyBorder="1" applyAlignment="1">
      <alignment vertical="center" wrapText="1" shrinkToFit="1"/>
    </xf>
    <xf numFmtId="0" fontId="0" fillId="6" borderId="6" xfId="0" applyFill="1" applyBorder="1"/>
    <xf numFmtId="0" fontId="0" fillId="6" borderId="7" xfId="0" applyFill="1" applyBorder="1"/>
    <xf numFmtId="0" fontId="18" fillId="0" borderId="6" xfId="0" applyFont="1" applyFill="1" applyBorder="1" applyAlignment="1">
      <alignment horizontal="right" vertical="center"/>
    </xf>
    <xf numFmtId="0" fontId="0" fillId="5" borderId="0" xfId="0" applyFill="1" applyBorder="1"/>
    <xf numFmtId="0" fontId="0" fillId="0" borderId="1" xfId="0" quotePrefix="1" applyFill="1" applyBorder="1" applyAlignment="1">
      <alignment horizontal="center"/>
    </xf>
    <xf numFmtId="0" fontId="9" fillId="0" borderId="7" xfId="0" applyFont="1" applyBorder="1" applyAlignment="1">
      <alignment horizontal="center"/>
    </xf>
    <xf numFmtId="0" fontId="0" fillId="0" borderId="3" xfId="0" applyFont="1" applyFill="1" applyBorder="1" applyAlignment="1">
      <alignment horizontal="center" vertical="center"/>
    </xf>
    <xf numFmtId="0" fontId="3" fillId="0" borderId="3" xfId="0" applyFont="1" applyBorder="1" applyAlignment="1">
      <alignment horizontal="center"/>
    </xf>
    <xf numFmtId="0" fontId="3" fillId="0" borderId="7" xfId="0" applyFont="1" applyBorder="1" applyAlignment="1">
      <alignment horizontal="center"/>
    </xf>
    <xf numFmtId="0" fontId="0" fillId="0" borderId="1" xfId="0" quotePrefix="1" applyNumberFormat="1" applyFill="1" applyBorder="1" applyAlignment="1">
      <alignment horizontal="center"/>
    </xf>
    <xf numFmtId="0" fontId="19" fillId="0" borderId="5" xfId="0" applyFont="1" applyFill="1" applyBorder="1"/>
    <xf numFmtId="0" fontId="19" fillId="0" borderId="0" xfId="0" applyFont="1" applyBorder="1"/>
    <xf numFmtId="0" fontId="0" fillId="4" borderId="8" xfId="0" applyFill="1" applyBorder="1"/>
    <xf numFmtId="0" fontId="0" fillId="4" borderId="9" xfId="0" applyFill="1" applyBorder="1"/>
    <xf numFmtId="0" fontId="0" fillId="4" borderId="6" xfId="0" applyFill="1" applyBorder="1"/>
    <xf numFmtId="0" fontId="0" fillId="4" borderId="7" xfId="0" applyFill="1" applyBorder="1"/>
    <xf numFmtId="0" fontId="0" fillId="4" borderId="5" xfId="0" applyFill="1" applyBorder="1"/>
    <xf numFmtId="0" fontId="0" fillId="0" borderId="0" xfId="0" applyBorder="1" applyAlignment="1">
      <alignment vertical="top" wrapText="1"/>
    </xf>
    <xf numFmtId="49" fontId="0" fillId="6" borderId="0" xfId="0" quotePrefix="1" applyNumberFormat="1" applyFill="1" applyBorder="1" applyAlignment="1">
      <alignment horizontal="left"/>
    </xf>
    <xf numFmtId="0" fontId="0" fillId="0" borderId="1" xfId="0" applyBorder="1" applyAlignment="1"/>
    <xf numFmtId="0" fontId="4" fillId="0" borderId="0" xfId="0" applyFont="1" applyBorder="1" applyAlignment="1"/>
    <xf numFmtId="49" fontId="0" fillId="0" borderId="10" xfId="0" applyNumberFormat="1" applyFont="1" applyBorder="1" applyAlignment="1">
      <alignment horizontal="center" vertical="center" wrapText="1" shrinkToFit="1"/>
    </xf>
    <xf numFmtId="49" fontId="0" fillId="0" borderId="10" xfId="0" applyNumberFormat="1" applyFont="1" applyBorder="1" applyAlignment="1">
      <alignment horizontal="center" vertical="center"/>
    </xf>
    <xf numFmtId="0" fontId="0" fillId="6" borderId="7" xfId="0" applyFill="1" applyBorder="1" applyAlignment="1">
      <alignment wrapText="1"/>
    </xf>
    <xf numFmtId="0" fontId="0" fillId="0" borderId="1" xfId="0" applyBorder="1" applyAlignment="1">
      <alignment horizontal="center" vertical="center"/>
    </xf>
    <xf numFmtId="0" fontId="17" fillId="4" borderId="1" xfId="0" applyFont="1" applyFill="1" applyBorder="1" applyAlignment="1">
      <alignment horizontal="center" vertical="center"/>
    </xf>
    <xf numFmtId="0" fontId="17" fillId="0" borderId="1" xfId="0" applyFont="1" applyBorder="1" applyAlignment="1">
      <alignment horizontal="center" vertical="center"/>
    </xf>
    <xf numFmtId="0" fontId="17" fillId="0" borderId="7" xfId="0" applyFont="1" applyBorder="1" applyAlignment="1">
      <alignment horizontal="center"/>
    </xf>
    <xf numFmtId="1" fontId="0" fillId="0" borderId="1" xfId="0" applyNumberFormat="1" applyBorder="1"/>
    <xf numFmtId="49" fontId="17" fillId="0" borderId="11" xfId="28" quotePrefix="1" applyNumberFormat="1" applyFont="1" applyFill="1" applyBorder="1" applyAlignment="1">
      <alignment horizontal="center"/>
    </xf>
    <xf numFmtId="49" fontId="17" fillId="0" borderId="1" xfId="28" quotePrefix="1" applyNumberFormat="1" applyFont="1" applyBorder="1" applyAlignment="1">
      <alignment horizontal="right"/>
    </xf>
    <xf numFmtId="1" fontId="17" fillId="0" borderId="1" xfId="28" quotePrefix="1" applyNumberFormat="1" applyFont="1" applyBorder="1" applyAlignment="1">
      <alignment horizontal="right"/>
    </xf>
    <xf numFmtId="0" fontId="8" fillId="0" borderId="5" xfId="28" applyFont="1" applyFill="1" applyBorder="1" applyAlignment="1">
      <alignment horizontal="left" wrapText="1"/>
    </xf>
    <xf numFmtId="0" fontId="0" fillId="6" borderId="0" xfId="0" applyFill="1" applyBorder="1" applyAlignment="1">
      <alignment vertical="top" wrapText="1"/>
    </xf>
    <xf numFmtId="0" fontId="0" fillId="0" borderId="12" xfId="0" applyBorder="1" applyAlignment="1">
      <alignment vertical="center"/>
    </xf>
    <xf numFmtId="49" fontId="0" fillId="0" borderId="12" xfId="0" applyNumberFormat="1" applyBorder="1" applyAlignment="1">
      <alignment horizontal="right" vertical="center"/>
    </xf>
    <xf numFmtId="1" fontId="0" fillId="0" borderId="12" xfId="0" applyNumberFormat="1" applyFont="1" applyBorder="1" applyAlignment="1">
      <alignment horizontal="right" vertical="center"/>
    </xf>
    <xf numFmtId="49" fontId="0" fillId="0" borderId="7" xfId="0" applyNumberFormat="1" applyFont="1" applyBorder="1" applyAlignment="1">
      <alignment horizontal="center" vertical="center" wrapText="1" shrinkToFit="1"/>
    </xf>
    <xf numFmtId="0" fontId="0" fillId="2" borderId="2" xfId="0" applyFill="1" applyBorder="1" applyAlignment="1">
      <alignment horizontal="center"/>
    </xf>
    <xf numFmtId="49" fontId="0" fillId="0" borderId="12" xfId="0" applyNumberFormat="1" applyFont="1" applyBorder="1" applyAlignment="1">
      <alignment horizontal="right" vertical="center"/>
    </xf>
    <xf numFmtId="1" fontId="0" fillId="0" borderId="12" xfId="0" applyNumberFormat="1" applyBorder="1"/>
    <xf numFmtId="49" fontId="17" fillId="0" borderId="13" xfId="28" quotePrefix="1" applyNumberFormat="1" applyFont="1" applyBorder="1" applyAlignment="1">
      <alignment horizontal="right"/>
    </xf>
    <xf numFmtId="0" fontId="3" fillId="0" borderId="5" xfId="0" applyFont="1" applyFill="1" applyBorder="1"/>
    <xf numFmtId="9" fontId="0" fillId="7" borderId="5" xfId="7" applyFont="1" applyFill="1" applyBorder="1" applyAlignment="1" applyProtection="1">
      <alignment horizontal="center"/>
    </xf>
    <xf numFmtId="1" fontId="17" fillId="0" borderId="13" xfId="28" quotePrefix="1" applyNumberFormat="1" applyFont="1" applyBorder="1" applyAlignment="1">
      <alignment horizontal="right"/>
    </xf>
    <xf numFmtId="9" fontId="0" fillId="7" borderId="3" xfId="7" applyFont="1" applyFill="1" applyBorder="1" applyAlignment="1" applyProtection="1">
      <alignment horizontal="center"/>
    </xf>
    <xf numFmtId="49" fontId="0" fillId="0" borderId="0" xfId="0" applyNumberFormat="1" applyBorder="1"/>
    <xf numFmtId="0" fontId="0" fillId="0" borderId="11" xfId="0" quotePrefix="1" applyFill="1" applyBorder="1" applyAlignment="1">
      <alignment horizontal="center"/>
    </xf>
    <xf numFmtId="0" fontId="0" fillId="0" borderId="7" xfId="0" applyFont="1" applyBorder="1" applyAlignment="1">
      <alignment horizontal="center" vertical="center"/>
    </xf>
    <xf numFmtId="171" fontId="0" fillId="3" borderId="2" xfId="0" applyNumberFormat="1" applyFill="1" applyBorder="1" applyAlignment="1" applyProtection="1">
      <alignment horizontal="left"/>
      <protection locked="0"/>
    </xf>
    <xf numFmtId="0" fontId="0" fillId="0" borderId="3" xfId="0" applyBorder="1" applyAlignment="1">
      <alignment horizontal="left" vertical="top"/>
    </xf>
    <xf numFmtId="0" fontId="0" fillId="0" borderId="3" xfId="0" applyFill="1" applyBorder="1" applyAlignment="1"/>
    <xf numFmtId="0" fontId="0" fillId="0" borderId="11" xfId="0" quotePrefix="1" applyBorder="1" applyAlignment="1">
      <alignment horizontal="center"/>
    </xf>
    <xf numFmtId="166" fontId="0" fillId="3" borderId="2" xfId="0" applyNumberFormat="1" applyFill="1" applyBorder="1" applyAlignment="1" applyProtection="1">
      <alignment horizontal="center"/>
      <protection locked="0"/>
    </xf>
    <xf numFmtId="0" fontId="0" fillId="0" borderId="3" xfId="0" applyBorder="1" applyProtection="1"/>
    <xf numFmtId="0" fontId="0" fillId="0" borderId="0" xfId="0" quotePrefix="1" applyFill="1" applyBorder="1" applyAlignment="1" applyProtection="1">
      <alignment horizontal="center" vertical="center"/>
    </xf>
    <xf numFmtId="0" fontId="0" fillId="0" borderId="7" xfId="0" applyFill="1" applyBorder="1" applyAlignment="1" applyProtection="1">
      <alignment horizontal="left" vertical="top" indent="1"/>
    </xf>
    <xf numFmtId="0" fontId="0" fillId="0" borderId="3" xfId="0" quotePrefix="1" applyBorder="1" applyAlignment="1" applyProtection="1">
      <alignment horizontal="center" vertical="center"/>
    </xf>
    <xf numFmtId="49" fontId="0" fillId="0" borderId="7" xfId="0" applyNumberFormat="1" applyFill="1" applyBorder="1" applyAlignment="1" applyProtection="1">
      <alignment horizontal="center" vertical="center"/>
    </xf>
    <xf numFmtId="0" fontId="0" fillId="0" borderId="7" xfId="0" applyBorder="1" applyProtection="1"/>
    <xf numFmtId="0" fontId="7" fillId="0" borderId="0" xfId="0" applyFont="1" applyBorder="1" applyAlignment="1" applyProtection="1">
      <alignment horizontal="left"/>
    </xf>
    <xf numFmtId="166" fontId="0" fillId="0" borderId="0" xfId="0" applyNumberFormat="1" applyBorder="1" applyAlignment="1">
      <alignment vertical="top" wrapText="1"/>
    </xf>
    <xf numFmtId="0" fontId="0" fillId="5" borderId="0" xfId="0" applyFill="1" applyBorder="1" applyAlignment="1">
      <alignment vertical="center"/>
    </xf>
    <xf numFmtId="0" fontId="3" fillId="0" borderId="0" xfId="0" applyFont="1" applyBorder="1" applyAlignment="1" applyProtection="1">
      <protection hidden="1"/>
    </xf>
    <xf numFmtId="0" fontId="0" fillId="0" borderId="0" xfId="0" applyBorder="1" applyAlignment="1" applyProtection="1">
      <protection hidden="1"/>
    </xf>
    <xf numFmtId="0" fontId="0" fillId="0" borderId="9" xfId="0" applyBorder="1" applyProtection="1">
      <protection hidden="1"/>
    </xf>
    <xf numFmtId="0" fontId="18" fillId="0" borderId="6" xfId="0" applyFont="1" applyFill="1" applyBorder="1" applyAlignment="1" applyProtection="1">
      <alignment horizontal="right" vertical="center"/>
      <protection hidden="1"/>
    </xf>
    <xf numFmtId="0" fontId="4" fillId="0" borderId="14" xfId="0" applyFont="1" applyBorder="1" applyAlignment="1" applyProtection="1">
      <alignment horizontal="center" vertical="center" wrapText="1"/>
      <protection hidden="1"/>
    </xf>
    <xf numFmtId="0" fontId="4" fillId="0" borderId="15" xfId="0" applyFont="1" applyBorder="1" applyAlignment="1" applyProtection="1">
      <alignment horizontal="center" vertical="center"/>
      <protection hidden="1"/>
    </xf>
    <xf numFmtId="0" fontId="17" fillId="4" borderId="16" xfId="0" applyFont="1" applyFill="1" applyBorder="1" applyAlignment="1" applyProtection="1">
      <alignment horizontal="left" indent="1"/>
      <protection hidden="1"/>
    </xf>
    <xf numFmtId="0" fontId="0" fillId="0" borderId="17" xfId="0" applyBorder="1" applyAlignment="1" applyProtection="1">
      <alignment horizontal="center"/>
      <protection hidden="1"/>
    </xf>
    <xf numFmtId="0" fontId="0" fillId="0" borderId="0" xfId="0" applyFill="1" applyBorder="1" applyProtection="1">
      <protection hidden="1"/>
    </xf>
    <xf numFmtId="0" fontId="17" fillId="0" borderId="17" xfId="0" applyFont="1" applyBorder="1" applyAlignment="1" applyProtection="1">
      <alignment horizontal="center"/>
      <protection hidden="1"/>
    </xf>
    <xf numFmtId="0" fontId="0" fillId="0" borderId="18" xfId="0" applyBorder="1" applyAlignment="1" applyProtection="1">
      <alignment horizontal="center"/>
      <protection hidden="1"/>
    </xf>
    <xf numFmtId="0" fontId="0" fillId="0" borderId="7" xfId="0" applyBorder="1" applyAlignment="1" applyProtection="1">
      <protection hidden="1"/>
    </xf>
    <xf numFmtId="0" fontId="0" fillId="0" borderId="3" xfId="0" applyBorder="1" applyAlignment="1" applyProtection="1">
      <protection hidden="1"/>
    </xf>
    <xf numFmtId="0" fontId="3" fillId="8" borderId="12" xfId="0" applyFont="1" applyFill="1" applyBorder="1" applyAlignment="1" applyProtection="1">
      <alignment horizontal="center"/>
      <protection hidden="1"/>
    </xf>
    <xf numFmtId="0" fontId="3" fillId="8" borderId="13" xfId="0" applyFont="1" applyFill="1" applyBorder="1" applyAlignment="1" applyProtection="1">
      <alignment horizontal="left" indent="7"/>
      <protection hidden="1"/>
    </xf>
    <xf numFmtId="0" fontId="3" fillId="8" borderId="19" xfId="0" applyFont="1" applyFill="1" applyBorder="1" applyAlignment="1" applyProtection="1">
      <alignment horizontal="left" indent="7"/>
      <protection hidden="1"/>
    </xf>
    <xf numFmtId="0" fontId="0" fillId="0" borderId="2" xfId="0" applyFill="1" applyBorder="1" applyAlignment="1" applyProtection="1">
      <alignment horizontal="left" indent="1"/>
      <protection hidden="1"/>
    </xf>
    <xf numFmtId="0" fontId="0" fillId="0" borderId="4" xfId="0" applyBorder="1" applyAlignment="1" applyProtection="1">
      <protection hidden="1"/>
    </xf>
    <xf numFmtId="0" fontId="0" fillId="0" borderId="19" xfId="0" applyBorder="1" applyAlignment="1" applyProtection="1">
      <protection hidden="1"/>
    </xf>
    <xf numFmtId="0" fontId="0" fillId="0" borderId="0" xfId="0" applyFill="1" applyBorder="1" applyAlignment="1" applyProtection="1">
      <alignment horizontal="left" indent="1"/>
      <protection hidden="1"/>
    </xf>
    <xf numFmtId="0" fontId="0" fillId="0" borderId="0" xfId="0" applyBorder="1" applyAlignment="1" applyProtection="1">
      <alignment horizontal="left" indent="1"/>
      <protection hidden="1"/>
    </xf>
    <xf numFmtId="0" fontId="17" fillId="0" borderId="16" xfId="0" applyFont="1" applyFill="1" applyBorder="1" applyAlignment="1" applyProtection="1">
      <alignment horizontal="left" indent="1"/>
      <protection hidden="1"/>
    </xf>
    <xf numFmtId="0" fontId="0" fillId="0" borderId="3" xfId="0" applyBorder="1"/>
    <xf numFmtId="0" fontId="0" fillId="0" borderId="0" xfId="0" applyBorder="1"/>
    <xf numFmtId="0" fontId="0" fillId="0" borderId="7" xfId="0" applyBorder="1"/>
    <xf numFmtId="0" fontId="0" fillId="0" borderId="0" xfId="0" applyBorder="1" applyAlignment="1">
      <alignment horizontal="left"/>
    </xf>
    <xf numFmtId="0" fontId="6" fillId="0" borderId="0" xfId="0" applyFont="1" applyBorder="1" applyAlignment="1">
      <alignment horizontal="center" vertical="top"/>
    </xf>
    <xf numFmtId="0" fontId="0" fillId="0" borderId="0" xfId="0" applyBorder="1" applyAlignment="1">
      <alignment horizontal="right"/>
    </xf>
    <xf numFmtId="0" fontId="20" fillId="0" borderId="0" xfId="0" applyFont="1" applyBorder="1"/>
    <xf numFmtId="0" fontId="0" fillId="0" borderId="3" xfId="0" applyBorder="1" applyAlignment="1"/>
    <xf numFmtId="0" fontId="0" fillId="0" borderId="0" xfId="0" applyBorder="1" applyAlignment="1"/>
    <xf numFmtId="0" fontId="0" fillId="0" borderId="7" xfId="0" applyBorder="1" applyAlignment="1"/>
    <xf numFmtId="0" fontId="0" fillId="0" borderId="20" xfId="0" applyBorder="1" applyAlignment="1" applyProtection="1">
      <protection locked="0" hidden="1"/>
    </xf>
    <xf numFmtId="0" fontId="0" fillId="0" borderId="17" xfId="0" applyBorder="1" applyAlignment="1" applyProtection="1">
      <protection locked="0" hidden="1"/>
    </xf>
    <xf numFmtId="0" fontId="0" fillId="3" borderId="2" xfId="0" applyFill="1" applyBorder="1" applyAlignment="1" applyProtection="1">
      <alignment horizontal="left"/>
      <protection locked="0"/>
    </xf>
    <xf numFmtId="0" fontId="0" fillId="3" borderId="4" xfId="0" applyFill="1" applyBorder="1" applyAlignment="1" applyProtection="1">
      <alignment horizontal="left"/>
      <protection locked="0"/>
    </xf>
    <xf numFmtId="0" fontId="0" fillId="0" borderId="8" xfId="0" applyBorder="1"/>
    <xf numFmtId="0" fontId="0" fillId="0" borderId="9" xfId="0" applyBorder="1"/>
    <xf numFmtId="0" fontId="0" fillId="0" borderId="3" xfId="0" applyBorder="1" applyAlignment="1">
      <alignment wrapText="1"/>
    </xf>
    <xf numFmtId="0" fontId="0" fillId="0" borderId="0" xfId="0" applyBorder="1" applyAlignment="1">
      <alignment wrapText="1"/>
    </xf>
    <xf numFmtId="0" fontId="0" fillId="0" borderId="3" xfId="0" applyBorder="1" applyProtection="1">
      <protection hidden="1"/>
    </xf>
    <xf numFmtId="0" fontId="0" fillId="0" borderId="0" xfId="0" applyBorder="1" applyProtection="1">
      <protection hidden="1"/>
    </xf>
    <xf numFmtId="0" fontId="3" fillId="0" borderId="0" xfId="0" applyFont="1" applyBorder="1" applyAlignment="1"/>
    <xf numFmtId="0" fontId="0" fillId="0" borderId="0" xfId="0" applyBorder="1" applyAlignment="1">
      <alignment horizontal="left" indent="1"/>
    </xf>
    <xf numFmtId="0" fontId="0" fillId="0" borderId="0" xfId="0" applyBorder="1" applyAlignment="1">
      <alignment vertical="center"/>
    </xf>
    <xf numFmtId="0" fontId="0" fillId="0" borderId="5" xfId="0" applyBorder="1"/>
    <xf numFmtId="0" fontId="0" fillId="0" borderId="2" xfId="0" applyBorder="1"/>
    <xf numFmtId="0" fontId="0" fillId="0" borderId="4" xfId="0" applyBorder="1"/>
    <xf numFmtId="0" fontId="0" fillId="0" borderId="6" xfId="0" applyBorder="1"/>
    <xf numFmtId="0" fontId="8" fillId="0" borderId="0" xfId="28" applyFont="1" applyFill="1" applyBorder="1"/>
    <xf numFmtId="0" fontId="17" fillId="0" borderId="0" xfId="0" applyFont="1" applyBorder="1" applyAlignment="1">
      <alignment horizontal="center"/>
    </xf>
    <xf numFmtId="0" fontId="3" fillId="0" borderId="5" xfId="0" applyFont="1" applyBorder="1" applyAlignment="1"/>
    <xf numFmtId="0" fontId="3" fillId="0" borderId="2" xfId="0" applyFont="1" applyBorder="1" applyAlignment="1"/>
    <xf numFmtId="0" fontId="4" fillId="0" borderId="0" xfId="0" applyFont="1" applyBorder="1" applyAlignment="1">
      <alignment horizontal="center"/>
    </xf>
    <xf numFmtId="0" fontId="36" fillId="0" borderId="0" xfId="0" applyFont="1" applyBorder="1" applyAlignment="1">
      <alignment horizontal="left" vertical="center" indent="2"/>
    </xf>
    <xf numFmtId="0" fontId="0" fillId="0" borderId="0" xfId="0" applyBorder="1" applyAlignment="1" applyProtection="1">
      <alignment horizontal="center"/>
      <protection hidden="1"/>
    </xf>
    <xf numFmtId="0" fontId="3" fillId="0" borderId="0" xfId="0" applyFont="1" applyBorder="1" applyAlignment="1">
      <alignment horizontal="center"/>
    </xf>
    <xf numFmtId="38" fontId="0" fillId="3" borderId="21" xfId="0" applyNumberFormat="1" applyFill="1" applyBorder="1" applyProtection="1">
      <protection locked="0"/>
    </xf>
    <xf numFmtId="38" fontId="0" fillId="3" borderId="8" xfId="0" applyNumberFormat="1" applyFill="1" applyBorder="1" applyProtection="1">
      <protection locked="0"/>
    </xf>
    <xf numFmtId="38" fontId="0" fillId="3" borderId="8" xfId="0" applyNumberFormat="1" applyFill="1" applyBorder="1" applyAlignment="1" applyProtection="1">
      <alignment vertical="center"/>
      <protection locked="0"/>
    </xf>
    <xf numFmtId="0" fontId="0" fillId="3" borderId="8" xfId="0" applyFill="1" applyBorder="1" applyAlignment="1" applyProtection="1">
      <alignment horizontal="center" vertical="center"/>
      <protection locked="0"/>
    </xf>
    <xf numFmtId="0" fontId="0" fillId="3" borderId="8" xfId="0" applyFill="1" applyBorder="1" applyAlignment="1" applyProtection="1">
      <alignment vertical="center"/>
      <protection locked="0"/>
    </xf>
    <xf numFmtId="10" fontId="0" fillId="3" borderId="8" xfId="0" applyNumberFormat="1" applyFill="1" applyBorder="1" applyProtection="1">
      <protection locked="0"/>
    </xf>
    <xf numFmtId="0" fontId="0" fillId="3" borderId="12" xfId="0" applyFill="1" applyBorder="1" applyAlignment="1" applyProtection="1">
      <alignment horizontal="center" vertical="center"/>
      <protection locked="0"/>
    </xf>
    <xf numFmtId="0" fontId="0" fillId="3" borderId="12" xfId="0" applyFill="1" applyBorder="1" applyAlignment="1" applyProtection="1">
      <alignment vertical="center"/>
      <protection locked="0"/>
    </xf>
    <xf numFmtId="10" fontId="0" fillId="3" borderId="12" xfId="0" applyNumberFormat="1" applyFill="1" applyBorder="1" applyProtection="1">
      <protection locked="0"/>
    </xf>
    <xf numFmtId="3" fontId="0" fillId="0" borderId="12" xfId="0" applyNumberFormat="1" applyBorder="1" applyAlignment="1"/>
    <xf numFmtId="3" fontId="0" fillId="0" borderId="1" xfId="0" applyNumberFormat="1" applyBorder="1" applyAlignment="1"/>
    <xf numFmtId="0" fontId="0" fillId="3" borderId="8" xfId="0" applyFill="1" applyBorder="1" applyProtection="1">
      <protection locked="0"/>
    </xf>
    <xf numFmtId="0" fontId="0" fillId="3" borderId="12" xfId="0" applyFill="1" applyBorder="1" applyProtection="1">
      <protection locked="0"/>
    </xf>
    <xf numFmtId="0" fontId="17" fillId="3" borderId="21" xfId="28" applyFont="1" applyFill="1" applyBorder="1" applyAlignment="1" applyProtection="1">
      <alignment wrapText="1"/>
      <protection locked="0"/>
    </xf>
    <xf numFmtId="38" fontId="0" fillId="3" borderId="8" xfId="10" applyNumberFormat="1" applyFont="1" applyFill="1" applyBorder="1" applyProtection="1">
      <protection locked="0"/>
    </xf>
    <xf numFmtId="38" fontId="0" fillId="3" borderId="21" xfId="10" applyNumberFormat="1" applyFont="1" applyFill="1" applyBorder="1" applyProtection="1">
      <protection locked="0"/>
    </xf>
    <xf numFmtId="0" fontId="17" fillId="3" borderId="21" xfId="28" applyFont="1" applyFill="1" applyBorder="1" applyProtection="1">
      <protection locked="0"/>
    </xf>
    <xf numFmtId="0" fontId="17" fillId="3" borderId="1" xfId="28" applyFont="1" applyFill="1" applyBorder="1" applyProtection="1">
      <protection locked="0"/>
    </xf>
    <xf numFmtId="38" fontId="0" fillId="0" borderId="12" xfId="10" applyNumberFormat="1" applyFont="1" applyFill="1" applyBorder="1"/>
    <xf numFmtId="38" fontId="0" fillId="0" borderId="1" xfId="10" applyNumberFormat="1" applyFont="1" applyFill="1" applyBorder="1"/>
    <xf numFmtId="38" fontId="0" fillId="0" borderId="8" xfId="10" applyNumberFormat="1" applyFont="1" applyFill="1" applyBorder="1"/>
    <xf numFmtId="38" fontId="0" fillId="0" borderId="21" xfId="10" applyNumberFormat="1" applyFont="1" applyFill="1" applyBorder="1"/>
    <xf numFmtId="49" fontId="0" fillId="3" borderId="1" xfId="0" applyNumberFormat="1" applyFill="1" applyBorder="1" applyAlignment="1" applyProtection="1">
      <alignment horizontal="left" vertical="top" wrapText="1"/>
      <protection locked="0"/>
    </xf>
    <xf numFmtId="0" fontId="17" fillId="0" borderId="3" xfId="0" applyFont="1" applyBorder="1" applyAlignment="1" applyProtection="1">
      <alignment horizontal="center"/>
      <protection hidden="1"/>
    </xf>
    <xf numFmtId="0" fontId="3" fillId="0" borderId="0" xfId="0" applyFont="1" applyBorder="1" applyAlignment="1">
      <alignment vertical="center"/>
    </xf>
    <xf numFmtId="0" fontId="17" fillId="0" borderId="0" xfId="0" applyFont="1"/>
    <xf numFmtId="0" fontId="0" fillId="0" borderId="3" xfId="0" applyBorder="1"/>
    <xf numFmtId="0" fontId="0" fillId="0" borderId="0" xfId="0" applyBorder="1"/>
    <xf numFmtId="0" fontId="0" fillId="0" borderId="7" xfId="0" applyBorder="1"/>
    <xf numFmtId="0" fontId="0" fillId="0" borderId="0" xfId="0" applyBorder="1" applyAlignment="1"/>
    <xf numFmtId="0" fontId="0" fillId="0" borderId="0" xfId="0" applyBorder="1" applyProtection="1">
      <protection hidden="1"/>
    </xf>
    <xf numFmtId="0" fontId="7" fillId="0" borderId="7" xfId="0" applyFont="1" applyBorder="1" applyAlignment="1" applyProtection="1">
      <alignment horizontal="left"/>
      <protection hidden="1"/>
    </xf>
    <xf numFmtId="0" fontId="0" fillId="0" borderId="0" xfId="0" applyBorder="1" applyAlignment="1">
      <alignment horizontal="left" vertical="top" wrapText="1"/>
    </xf>
    <xf numFmtId="0" fontId="0" fillId="0" borderId="7" xfId="0" applyBorder="1" applyProtection="1">
      <protection hidden="1"/>
    </xf>
    <xf numFmtId="0" fontId="0" fillId="0" borderId="0" xfId="0" applyAlignment="1">
      <alignment vertical="top"/>
    </xf>
    <xf numFmtId="0" fontId="0" fillId="0" borderId="0" xfId="0" applyBorder="1" applyAlignment="1">
      <alignment vertical="top"/>
    </xf>
    <xf numFmtId="49" fontId="0" fillId="0" borderId="0" xfId="0" applyNumberFormat="1" applyBorder="1" applyAlignment="1">
      <alignment horizontal="right" vertical="top"/>
    </xf>
    <xf numFmtId="49" fontId="0" fillId="6" borderId="0" xfId="0" applyNumberFormat="1" applyFill="1" applyBorder="1" applyAlignment="1">
      <alignment horizontal="right" vertical="top"/>
    </xf>
    <xf numFmtId="0" fontId="3" fillId="0" borderId="3" xfId="0" applyFont="1" applyBorder="1" applyAlignment="1">
      <alignment vertical="top"/>
    </xf>
    <xf numFmtId="0" fontId="3" fillId="0" borderId="0" xfId="0" applyFont="1" applyBorder="1" applyAlignment="1">
      <alignment vertical="top"/>
    </xf>
    <xf numFmtId="0" fontId="3" fillId="0" borderId="7" xfId="0" applyFont="1" applyBorder="1" applyAlignment="1">
      <alignment vertical="top"/>
    </xf>
    <xf numFmtId="0" fontId="0" fillId="6" borderId="0" xfId="0" applyFill="1" applyBorder="1" applyAlignment="1">
      <alignment vertical="top"/>
    </xf>
    <xf numFmtId="0" fontId="0" fillId="0" borderId="8" xfId="0" applyBorder="1" applyAlignment="1">
      <alignment vertical="top"/>
    </xf>
    <xf numFmtId="0" fontId="0" fillId="6" borderId="6" xfId="0" applyFill="1" applyBorder="1" applyAlignment="1">
      <alignment vertical="top"/>
    </xf>
    <xf numFmtId="49" fontId="0" fillId="0" borderId="3" xfId="0" applyNumberFormat="1" applyBorder="1" applyAlignment="1">
      <alignment vertical="top"/>
    </xf>
    <xf numFmtId="49" fontId="0" fillId="6" borderId="7" xfId="0" applyNumberFormat="1" applyFill="1" applyBorder="1" applyAlignment="1">
      <alignment vertical="top"/>
    </xf>
    <xf numFmtId="0" fontId="0" fillId="0" borderId="3" xfId="0" applyBorder="1" applyAlignment="1">
      <alignment vertical="top"/>
    </xf>
    <xf numFmtId="0" fontId="0" fillId="6" borderId="7" xfId="0" applyFill="1" applyBorder="1" applyAlignment="1">
      <alignment vertical="top"/>
    </xf>
    <xf numFmtId="49" fontId="0" fillId="0" borderId="5" xfId="0" applyNumberFormat="1" applyFont="1" applyBorder="1" applyAlignment="1">
      <alignment vertical="top" wrapText="1" shrinkToFit="1"/>
    </xf>
    <xf numFmtId="49" fontId="0" fillId="0" borderId="7" xfId="0" applyNumberFormat="1" applyFont="1" applyBorder="1" applyAlignment="1">
      <alignment horizontal="center" vertical="top" wrapText="1" shrinkToFit="1"/>
    </xf>
    <xf numFmtId="49" fontId="0" fillId="0" borderId="10" xfId="0" applyNumberFormat="1" applyFont="1" applyBorder="1" applyAlignment="1">
      <alignment horizontal="center" vertical="top" wrapText="1" shrinkToFit="1"/>
    </xf>
    <xf numFmtId="49" fontId="0" fillId="0" borderId="12" xfId="0" applyNumberFormat="1" applyFont="1" applyBorder="1" applyAlignment="1">
      <alignment horizontal="right" vertical="top"/>
    </xf>
    <xf numFmtId="0" fontId="0" fillId="3" borderId="8" xfId="0" applyFill="1" applyBorder="1" applyAlignment="1" applyProtection="1">
      <alignment vertical="top"/>
      <protection locked="0"/>
    </xf>
    <xf numFmtId="38" fontId="17" fillId="3" borderId="21" xfId="0" applyNumberFormat="1" applyFont="1" applyFill="1" applyBorder="1" applyAlignment="1" applyProtection="1">
      <alignment horizontal="right" vertical="top"/>
      <protection locked="0"/>
    </xf>
    <xf numFmtId="0" fontId="0" fillId="0" borderId="5" xfId="0" applyBorder="1" applyAlignment="1">
      <alignment vertical="top"/>
    </xf>
    <xf numFmtId="0" fontId="0" fillId="6" borderId="4" xfId="0" applyFill="1" applyBorder="1" applyAlignment="1">
      <alignment vertical="top"/>
    </xf>
    <xf numFmtId="0" fontId="0" fillId="0" borderId="3" xfId="0" applyFill="1" applyBorder="1" applyAlignment="1">
      <alignment vertical="top"/>
    </xf>
    <xf numFmtId="0" fontId="0" fillId="0" borderId="12" xfId="0" applyFont="1" applyBorder="1" applyAlignment="1">
      <alignment vertical="top"/>
    </xf>
    <xf numFmtId="0" fontId="0" fillId="3" borderId="12" xfId="0" applyFill="1" applyBorder="1" applyAlignment="1" applyProtection="1">
      <alignment vertical="top"/>
      <protection locked="0"/>
    </xf>
    <xf numFmtId="38" fontId="17" fillId="3" borderId="1" xfId="0" applyNumberFormat="1" applyFont="1" applyFill="1" applyBorder="1" applyAlignment="1" applyProtection="1">
      <alignment horizontal="right" vertical="top"/>
      <protection locked="0"/>
    </xf>
    <xf numFmtId="0" fontId="3" fillId="0" borderId="0" xfId="0" applyFont="1" applyBorder="1" applyAlignment="1">
      <alignment vertical="top"/>
    </xf>
    <xf numFmtId="0" fontId="0" fillId="0" borderId="7" xfId="0" applyBorder="1" applyAlignment="1">
      <alignment vertical="top"/>
    </xf>
    <xf numFmtId="0" fontId="0" fillId="0" borderId="0" xfId="0" applyAlignment="1">
      <alignment vertical="top" wrapText="1"/>
    </xf>
    <xf numFmtId="0" fontId="0" fillId="0" borderId="7" xfId="0" applyBorder="1" applyAlignment="1">
      <alignment horizontal="left" vertical="top" wrapText="1"/>
    </xf>
    <xf numFmtId="49" fontId="0" fillId="0" borderId="8" xfId="0" applyNumberFormat="1" applyFont="1" applyFill="1" applyBorder="1" applyAlignment="1">
      <alignment horizontal="right" vertical="top"/>
    </xf>
    <xf numFmtId="49" fontId="0" fillId="0" borderId="5" xfId="0" applyNumberFormat="1" applyFont="1" applyFill="1" applyBorder="1" applyAlignment="1">
      <alignment horizontal="right" vertical="top"/>
    </xf>
    <xf numFmtId="0" fontId="0" fillId="0" borderId="3" xfId="0" applyFont="1" applyBorder="1" applyAlignment="1">
      <alignment vertical="top"/>
    </xf>
    <xf numFmtId="0" fontId="0" fillId="0" borderId="0" xfId="0" applyFill="1" applyBorder="1" applyAlignment="1">
      <alignment vertical="top"/>
    </xf>
    <xf numFmtId="49" fontId="0" fillId="0" borderId="12" xfId="0" applyNumberFormat="1" applyFont="1" applyFill="1" applyBorder="1" applyAlignment="1">
      <alignment horizontal="right" vertical="top"/>
    </xf>
    <xf numFmtId="49" fontId="0" fillId="3" borderId="8" xfId="0" applyNumberFormat="1" applyFill="1" applyBorder="1" applyAlignment="1" applyProtection="1">
      <alignment vertical="top"/>
      <protection locked="0"/>
    </xf>
    <xf numFmtId="49" fontId="0" fillId="3" borderId="12" xfId="0" applyNumberFormat="1" applyFill="1" applyBorder="1" applyAlignment="1" applyProtection="1">
      <alignment vertical="top"/>
      <protection locked="0"/>
    </xf>
    <xf numFmtId="38" fontId="0" fillId="3" borderId="21" xfId="0" applyNumberFormat="1" applyFill="1" applyBorder="1" applyAlignment="1" applyProtection="1">
      <alignment vertical="top"/>
      <protection locked="0"/>
    </xf>
    <xf numFmtId="38" fontId="0" fillId="3" borderId="1" xfId="0" applyNumberFormat="1" applyFill="1" applyBorder="1" applyAlignment="1" applyProtection="1">
      <alignment vertical="top"/>
      <protection locked="0"/>
    </xf>
    <xf numFmtId="49" fontId="0" fillId="3" borderId="8" xfId="0" applyNumberFormat="1" applyFill="1" applyBorder="1" applyAlignment="1" applyProtection="1">
      <alignment vertical="top" wrapText="1"/>
      <protection locked="0"/>
    </xf>
    <xf numFmtId="49" fontId="0" fillId="3" borderId="12" xfId="0" applyNumberFormat="1" applyFill="1" applyBorder="1" applyAlignment="1" applyProtection="1">
      <alignment vertical="top" wrapText="1"/>
      <protection locked="0"/>
    </xf>
    <xf numFmtId="173" fontId="0" fillId="3" borderId="8" xfId="0" applyNumberFormat="1" applyFill="1" applyBorder="1" applyAlignment="1" applyProtection="1">
      <alignment horizontal="center" vertical="top"/>
      <protection locked="0"/>
    </xf>
    <xf numFmtId="173" fontId="0" fillId="3" borderId="12" xfId="0" applyNumberFormat="1" applyFill="1" applyBorder="1" applyAlignment="1" applyProtection="1">
      <alignment horizontal="center" vertical="top"/>
      <protection locked="0"/>
    </xf>
    <xf numFmtId="49" fontId="0" fillId="3" borderId="1" xfId="0" applyNumberFormat="1" applyFill="1" applyBorder="1" applyAlignment="1" applyProtection="1">
      <alignment horizontal="center" vertical="top"/>
      <protection locked="0"/>
    </xf>
    <xf numFmtId="0" fontId="18" fillId="0" borderId="0" xfId="0" applyFont="1" applyBorder="1" applyAlignment="1">
      <alignment vertical="top"/>
    </xf>
    <xf numFmtId="0" fontId="18" fillId="0" borderId="7" xfId="0" applyFont="1" applyBorder="1" applyAlignment="1">
      <alignment vertical="top"/>
    </xf>
    <xf numFmtId="0" fontId="18" fillId="0" borderId="0" xfId="0" applyFont="1" applyBorder="1" applyAlignment="1"/>
    <xf numFmtId="0" fontId="18" fillId="0" borderId="7" xfId="0" applyFont="1" applyBorder="1" applyAlignment="1"/>
    <xf numFmtId="0" fontId="18" fillId="0" borderId="3" xfId="0" applyFont="1" applyBorder="1" applyAlignment="1">
      <alignment vertical="center"/>
    </xf>
    <xf numFmtId="0" fontId="33" fillId="0" borderId="9" xfId="0" applyFont="1" applyBorder="1" applyAlignment="1">
      <alignment vertical="center"/>
    </xf>
    <xf numFmtId="0" fontId="0" fillId="0" borderId="7" xfId="0" applyFill="1" applyBorder="1" applyAlignment="1" applyProtection="1">
      <alignment horizontal="center"/>
      <protection hidden="1"/>
    </xf>
    <xf numFmtId="0" fontId="0" fillId="0" borderId="0" xfId="0" applyBorder="1" applyAlignment="1">
      <alignment horizontal="left" vertical="top" wrapText="1"/>
    </xf>
    <xf numFmtId="0" fontId="33" fillId="0" borderId="9" xfId="0" applyFont="1" applyBorder="1" applyAlignment="1">
      <alignment horizontal="left" vertical="center"/>
    </xf>
    <xf numFmtId="0" fontId="3" fillId="0" borderId="0" xfId="0" applyFont="1" applyBorder="1" applyAlignment="1">
      <alignment vertical="top"/>
    </xf>
    <xf numFmtId="0" fontId="0" fillId="0" borderId="3" xfId="0" applyBorder="1" applyAlignment="1">
      <alignment horizontal="left" vertical="top" wrapText="1"/>
    </xf>
    <xf numFmtId="0" fontId="0" fillId="0" borderId="6" xfId="0" applyBorder="1" applyProtection="1">
      <protection hidden="1"/>
    </xf>
    <xf numFmtId="0" fontId="0" fillId="0" borderId="0" xfId="0" applyBorder="1"/>
    <xf numFmtId="0" fontId="0" fillId="0" borderId="0" xfId="0" applyBorder="1" applyProtection="1">
      <protection hidden="1"/>
    </xf>
    <xf numFmtId="0" fontId="0" fillId="3" borderId="1" xfId="0" applyFill="1" applyBorder="1" applyAlignment="1" applyProtection="1">
      <alignment vertical="top"/>
      <protection locked="0"/>
    </xf>
    <xf numFmtId="0" fontId="0" fillId="0" borderId="0" xfId="0" applyBorder="1" applyAlignment="1">
      <alignment vertical="center" wrapText="1"/>
    </xf>
    <xf numFmtId="49" fontId="0" fillId="0" borderId="8" xfId="0" applyNumberFormat="1" applyFont="1" applyBorder="1" applyAlignment="1">
      <alignment horizontal="right" vertical="top"/>
    </xf>
    <xf numFmtId="0" fontId="17" fillId="0" borderId="0" xfId="0" applyFont="1" applyBorder="1" applyAlignment="1">
      <alignment vertical="center"/>
    </xf>
    <xf numFmtId="0" fontId="27" fillId="0" borderId="0" xfId="85"/>
    <xf numFmtId="0" fontId="27" fillId="0" borderId="0" xfId="85" applyAlignment="1">
      <alignment vertical="center"/>
    </xf>
    <xf numFmtId="0" fontId="38" fillId="0" borderId="0" xfId="85" applyFont="1" applyAlignment="1">
      <alignment vertical="center"/>
    </xf>
    <xf numFmtId="0" fontId="38" fillId="0" borderId="0" xfId="85" applyFont="1"/>
    <xf numFmtId="49" fontId="0" fillId="0" borderId="0" xfId="0" quotePrefix="1" applyNumberFormat="1" applyAlignment="1">
      <alignment horizontal="left"/>
    </xf>
    <xf numFmtId="49" fontId="0" fillId="9" borderId="0" xfId="0" quotePrefix="1" applyNumberFormat="1" applyFill="1" applyAlignment="1">
      <alignment horizontal="left"/>
    </xf>
    <xf numFmtId="0" fontId="40" fillId="0" borderId="0" xfId="85" applyFont="1"/>
    <xf numFmtId="0" fontId="27" fillId="0" borderId="11" xfId="85" quotePrefix="1" applyBorder="1" applyAlignment="1">
      <alignment horizontal="center"/>
    </xf>
    <xf numFmtId="0" fontId="27" fillId="0" borderId="22" xfId="85" quotePrefix="1" applyBorder="1" applyAlignment="1">
      <alignment horizontal="center"/>
    </xf>
    <xf numFmtId="0" fontId="27" fillId="0" borderId="23" xfId="85" quotePrefix="1" applyBorder="1" applyAlignment="1">
      <alignment horizontal="center"/>
    </xf>
    <xf numFmtId="0" fontId="27" fillId="0" borderId="24" xfId="85" quotePrefix="1" applyBorder="1" applyAlignment="1">
      <alignment horizontal="center"/>
    </xf>
    <xf numFmtId="0" fontId="31" fillId="0" borderId="11" xfId="85" quotePrefix="1" applyFont="1" applyBorder="1" applyAlignment="1">
      <alignment horizontal="center"/>
    </xf>
    <xf numFmtId="38" fontId="27" fillId="3" borderId="25" xfId="85" applyNumberFormat="1" applyFill="1" applyBorder="1" applyProtection="1">
      <protection locked="0"/>
    </xf>
    <xf numFmtId="38" fontId="31" fillId="0" borderId="26" xfId="85" applyNumberFormat="1" applyFont="1" applyBorder="1"/>
    <xf numFmtId="38" fontId="27" fillId="0" borderId="27" xfId="85" applyNumberFormat="1" applyBorder="1"/>
    <xf numFmtId="170" fontId="39" fillId="0" borderId="7" xfId="85" applyNumberFormat="1" applyFont="1" applyBorder="1"/>
    <xf numFmtId="0" fontId="31" fillId="0" borderId="0" xfId="85" applyFont="1"/>
    <xf numFmtId="49" fontId="28" fillId="0" borderId="0" xfId="85" applyNumberFormat="1" applyFont="1" applyBorder="1" applyAlignment="1">
      <alignment horizontal="center"/>
    </xf>
    <xf numFmtId="0" fontId="28" fillId="0" borderId="0" xfId="85" applyFont="1" applyBorder="1"/>
    <xf numFmtId="0" fontId="28" fillId="0" borderId="0" xfId="85" applyFont="1" applyBorder="1" applyAlignment="1">
      <alignment horizontal="center"/>
    </xf>
    <xf numFmtId="170" fontId="28" fillId="0" borderId="0" xfId="85" applyNumberFormat="1" applyFont="1" applyBorder="1"/>
    <xf numFmtId="0" fontId="27" fillId="0" borderId="3" xfId="85" applyBorder="1"/>
    <xf numFmtId="0" fontId="27" fillId="0" borderId="0" xfId="85" applyBorder="1"/>
    <xf numFmtId="0" fontId="31" fillId="0" borderId="7" xfId="85" applyFont="1" applyBorder="1"/>
    <xf numFmtId="0" fontId="30" fillId="0" borderId="9" xfId="85" applyFont="1" applyBorder="1" applyAlignment="1"/>
    <xf numFmtId="0" fontId="39" fillId="9" borderId="0" xfId="85" applyFont="1" applyFill="1" applyBorder="1" applyAlignment="1">
      <alignment horizontal="center" vertical="center"/>
    </xf>
    <xf numFmtId="0" fontId="31" fillId="9" borderId="0" xfId="85" applyFont="1" applyFill="1" applyBorder="1" applyAlignment="1">
      <alignment horizontal="left" vertical="center"/>
    </xf>
    <xf numFmtId="0" fontId="39" fillId="0" borderId="0" xfId="85" applyFont="1" applyBorder="1" applyAlignment="1">
      <alignment horizontal="center" vertical="center"/>
    </xf>
    <xf numFmtId="0" fontId="28" fillId="9" borderId="0" xfId="85" applyFont="1" applyFill="1" applyBorder="1"/>
    <xf numFmtId="0" fontId="27" fillId="0" borderId="0" xfId="85" applyFill="1" applyBorder="1"/>
    <xf numFmtId="0" fontId="27" fillId="9" borderId="0" xfId="85" applyFill="1" applyBorder="1"/>
    <xf numFmtId="0" fontId="27" fillId="0" borderId="0" xfId="85" applyBorder="1" applyAlignment="1">
      <alignment horizontal="left"/>
    </xf>
    <xf numFmtId="0" fontId="39" fillId="0" borderId="0" xfId="85" applyFont="1" applyBorder="1" applyAlignment="1">
      <alignment horizontal="left" vertical="top"/>
    </xf>
    <xf numFmtId="0" fontId="28" fillId="0" borderId="0" xfId="85" applyFont="1" applyFill="1" applyBorder="1"/>
    <xf numFmtId="0" fontId="27" fillId="0" borderId="0" xfId="85" applyBorder="1" applyAlignment="1">
      <alignment horizontal="left" vertical="top"/>
    </xf>
    <xf numFmtId="0" fontId="0" fillId="9" borderId="0" xfId="0" applyFill="1" applyBorder="1"/>
    <xf numFmtId="38" fontId="27" fillId="0" borderId="25" xfId="85" applyNumberFormat="1" applyBorder="1"/>
    <xf numFmtId="38" fontId="27" fillId="0" borderId="1" xfId="85" applyNumberFormat="1" applyBorder="1"/>
    <xf numFmtId="38" fontId="31" fillId="0" borderId="28" xfId="85" applyNumberFormat="1" applyFont="1" applyBorder="1"/>
    <xf numFmtId="0" fontId="0" fillId="0" borderId="0" xfId="0" applyBorder="1" applyAlignment="1">
      <alignment vertical="center"/>
    </xf>
    <xf numFmtId="0" fontId="18" fillId="0" borderId="3" xfId="0" applyFont="1" applyBorder="1" applyAlignment="1">
      <alignment horizontal="left" vertical="center"/>
    </xf>
    <xf numFmtId="0" fontId="18" fillId="0" borderId="0" xfId="0" applyFont="1" applyBorder="1" applyAlignment="1">
      <alignment horizontal="left" vertical="center"/>
    </xf>
    <xf numFmtId="0" fontId="7" fillId="0" borderId="3"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7" fillId="5" borderId="0" xfId="0" applyFont="1" applyFill="1" applyBorder="1" applyAlignment="1">
      <alignment horizontal="center" vertical="center"/>
    </xf>
    <xf numFmtId="0" fontId="8" fillId="0" borderId="1" xfId="0" applyFont="1" applyFill="1" applyBorder="1" applyAlignment="1">
      <alignment vertical="center"/>
    </xf>
    <xf numFmtId="0" fontId="8" fillId="0" borderId="2" xfId="0" applyFont="1" applyFill="1" applyBorder="1" applyAlignment="1" applyProtection="1">
      <alignment horizontal="left" vertical="center"/>
    </xf>
    <xf numFmtId="38" fontId="8" fillId="0" borderId="11" xfId="0" applyNumberFormat="1" applyFont="1" applyFill="1" applyBorder="1" applyAlignment="1" applyProtection="1">
      <alignment horizontal="right" vertical="center"/>
    </xf>
    <xf numFmtId="0" fontId="3" fillId="0" borderId="1" xfId="0" applyFont="1" applyBorder="1" applyAlignment="1">
      <alignment vertical="center"/>
    </xf>
    <xf numFmtId="0" fontId="3" fillId="0" borderId="13" xfId="0" applyFont="1" applyBorder="1" applyAlignment="1">
      <alignment vertical="center"/>
    </xf>
    <xf numFmtId="38" fontId="17" fillId="3" borderId="1" xfId="0" applyNumberFormat="1" applyFont="1" applyFill="1" applyBorder="1" applyAlignment="1" applyProtection="1">
      <alignment horizontal="right" vertical="center"/>
      <protection locked="0"/>
    </xf>
    <xf numFmtId="0" fontId="0" fillId="6" borderId="0" xfId="0" applyFill="1" applyBorder="1" applyAlignment="1">
      <alignment vertical="center" wrapText="1"/>
    </xf>
    <xf numFmtId="0" fontId="0" fillId="0" borderId="0" xfId="0" applyBorder="1"/>
    <xf numFmtId="0" fontId="0" fillId="0" borderId="7" xfId="0" applyBorder="1"/>
    <xf numFmtId="0" fontId="0" fillId="0" borderId="8" xfId="0" applyBorder="1"/>
    <xf numFmtId="0" fontId="0" fillId="0" borderId="9" xfId="0" applyBorder="1"/>
    <xf numFmtId="0" fontId="0" fillId="0" borderId="0" xfId="0" applyFill="1" applyBorder="1"/>
    <xf numFmtId="0" fontId="3" fillId="0" borderId="0" xfId="0" applyFont="1" applyBorder="1" applyAlignment="1">
      <alignment horizontal="center" vertical="center"/>
    </xf>
    <xf numFmtId="0" fontId="17" fillId="0" borderId="0" xfId="28" applyFont="1" applyFill="1" applyBorder="1" applyAlignment="1">
      <alignment horizontal="center" vertical="center" wrapText="1"/>
    </xf>
    <xf numFmtId="0" fontId="17" fillId="0" borderId="0" xfId="0" applyFont="1" applyBorder="1" applyAlignment="1">
      <alignment horizontal="center"/>
    </xf>
    <xf numFmtId="49" fontId="0" fillId="3" borderId="8" xfId="0" applyNumberFormat="1" applyFill="1" applyBorder="1" applyAlignment="1" applyProtection="1">
      <alignment horizontal="center" vertical="top"/>
      <protection locked="0"/>
    </xf>
    <xf numFmtId="38" fontId="0" fillId="3" borderId="8" xfId="0" applyNumberFormat="1" applyFill="1" applyBorder="1" applyAlignment="1" applyProtection="1">
      <alignment vertical="top"/>
      <protection locked="0"/>
    </xf>
    <xf numFmtId="49" fontId="0" fillId="3" borderId="1" xfId="0" applyNumberFormat="1" applyFill="1" applyBorder="1" applyAlignment="1" applyProtection="1">
      <alignment vertical="top"/>
      <protection locked="0"/>
    </xf>
    <xf numFmtId="0" fontId="0" fillId="3" borderId="21" xfId="0" applyFill="1" applyBorder="1" applyAlignment="1" applyProtection="1">
      <alignment vertical="center"/>
      <protection locked="0"/>
    </xf>
    <xf numFmtId="0" fontId="0" fillId="3" borderId="1" xfId="0" applyFill="1" applyBorder="1" applyAlignment="1" applyProtection="1">
      <alignment vertical="center"/>
      <protection locked="0"/>
    </xf>
    <xf numFmtId="0" fontId="0" fillId="2" borderId="4" xfId="0" applyFill="1" applyBorder="1" applyAlignment="1"/>
    <xf numFmtId="0" fontId="0" fillId="0" borderId="5" xfId="0" applyBorder="1" applyAlignment="1"/>
    <xf numFmtId="0" fontId="0" fillId="0" borderId="2" xfId="0" applyBorder="1" applyAlignment="1"/>
    <xf numFmtId="0" fontId="0" fillId="0" borderId="4" xfId="0" applyBorder="1" applyAlignment="1"/>
    <xf numFmtId="0" fontId="0" fillId="0" borderId="3" xfId="0" applyFont="1" applyBorder="1" applyAlignment="1">
      <alignment horizontal="left" vertical="top" wrapText="1"/>
    </xf>
    <xf numFmtId="0" fontId="0" fillId="0" borderId="1" xfId="0" applyFont="1" applyBorder="1" applyAlignment="1">
      <alignment vertical="top"/>
    </xf>
    <xf numFmtId="49" fontId="0" fillId="3" borderId="19" xfId="0" applyNumberFormat="1" applyFill="1" applyBorder="1" applyAlignment="1" applyProtection="1">
      <alignment vertical="top"/>
      <protection locked="0"/>
    </xf>
    <xf numFmtId="0" fontId="0" fillId="0" borderId="0" xfId="0" applyFill="1" applyBorder="1"/>
    <xf numFmtId="0" fontId="32" fillId="0" borderId="0"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32" fillId="0" borderId="0" xfId="0" applyFont="1" applyFill="1" applyBorder="1" applyAlignment="1">
      <alignment vertical="top"/>
    </xf>
    <xf numFmtId="0" fontId="17" fillId="0" borderId="0" xfId="0" applyFont="1" applyBorder="1"/>
    <xf numFmtId="0" fontId="41" fillId="0" borderId="0" xfId="0" applyFont="1" applyFill="1" applyBorder="1"/>
    <xf numFmtId="0" fontId="17" fillId="0" borderId="0" xfId="0" applyFont="1" applyFill="1" applyBorder="1"/>
    <xf numFmtId="0" fontId="17" fillId="0" borderId="0" xfId="0" applyFont="1" applyFill="1" applyBorder="1" applyAlignment="1">
      <alignment vertical="center"/>
    </xf>
    <xf numFmtId="0" fontId="17" fillId="10" borderId="0" xfId="0" applyFont="1" applyFill="1" applyBorder="1" applyAlignment="1" applyProtection="1">
      <alignment horizontal="center" vertical="center" wrapText="1"/>
      <protection hidden="1"/>
    </xf>
    <xf numFmtId="0" fontId="41" fillId="0" borderId="0" xfId="0" applyFont="1" applyBorder="1"/>
    <xf numFmtId="0" fontId="31" fillId="0" borderId="0" xfId="85" applyFont="1" applyFill="1"/>
    <xf numFmtId="0" fontId="31" fillId="0" borderId="0" xfId="85" applyFont="1" applyAlignment="1">
      <alignment vertical="center"/>
    </xf>
    <xf numFmtId="0" fontId="17" fillId="0" borderId="0" xfId="0" applyFont="1" applyBorder="1" applyAlignment="1">
      <alignment vertical="top"/>
    </xf>
    <xf numFmtId="0" fontId="17" fillId="0" borderId="0" xfId="0" applyFont="1" applyFill="1" applyBorder="1" applyAlignment="1">
      <alignment vertical="top"/>
    </xf>
    <xf numFmtId="0" fontId="17" fillId="0" borderId="0" xfId="0" applyFont="1" applyFill="1" applyBorder="1" applyAlignment="1">
      <alignment vertical="top" wrapText="1"/>
    </xf>
    <xf numFmtId="0" fontId="17" fillId="0" borderId="0" xfId="0" applyFont="1" applyAlignment="1">
      <alignment vertical="top"/>
    </xf>
    <xf numFmtId="0" fontId="17" fillId="0" borderId="0" xfId="0" applyFont="1" applyFill="1" applyAlignment="1">
      <alignment vertical="top"/>
    </xf>
    <xf numFmtId="0" fontId="17" fillId="11" borderId="0" xfId="0" applyFont="1" applyFill="1" applyBorder="1" applyAlignment="1">
      <alignment vertical="top"/>
    </xf>
    <xf numFmtId="0" fontId="17" fillId="10" borderId="0" xfId="0" applyFont="1" applyFill="1" applyAlignment="1">
      <alignment horizontal="center" vertical="center"/>
    </xf>
    <xf numFmtId="0" fontId="17" fillId="0" borderId="0" xfId="0" applyFont="1" applyAlignment="1">
      <alignment vertical="center" wrapText="1"/>
    </xf>
    <xf numFmtId="0" fontId="17" fillId="0" borderId="0" xfId="0" applyFont="1" applyFill="1" applyBorder="1" applyAlignment="1">
      <alignment vertical="center" wrapText="1"/>
    </xf>
    <xf numFmtId="0" fontId="0" fillId="10" borderId="0" xfId="0" applyFill="1" applyBorder="1"/>
    <xf numFmtId="0" fontId="17" fillId="0" borderId="0" xfId="0" applyFont="1" applyFill="1" applyBorder="1" applyAlignment="1">
      <alignment horizontal="left" vertical="top" wrapText="1"/>
    </xf>
    <xf numFmtId="0" fontId="6" fillId="0" borderId="29" xfId="0" applyFont="1" applyBorder="1" applyAlignment="1" applyProtection="1">
      <alignment horizontal="center" vertical="center"/>
      <protection hidden="1"/>
    </xf>
    <xf numFmtId="49" fontId="0" fillId="0" borderId="0" xfId="0" applyNumberFormat="1" applyBorder="1" applyAlignment="1">
      <alignment vertical="top"/>
    </xf>
    <xf numFmtId="38" fontId="0" fillId="3" borderId="1" xfId="0" applyNumberFormat="1" applyFill="1" applyBorder="1" applyProtection="1">
      <protection locked="0"/>
    </xf>
    <xf numFmtId="38" fontId="0" fillId="0" borderId="19" xfId="0" quotePrefix="1" applyNumberFormat="1" applyFill="1" applyBorder="1"/>
    <xf numFmtId="0" fontId="30" fillId="0" borderId="9" xfId="85" applyFont="1" applyBorder="1" applyAlignment="1">
      <alignment vertical="center"/>
    </xf>
    <xf numFmtId="0" fontId="30" fillId="0" borderId="6" xfId="85" applyFont="1" applyBorder="1" applyAlignment="1">
      <alignment horizontal="right" vertical="center"/>
    </xf>
    <xf numFmtId="49" fontId="0" fillId="3" borderId="8" xfId="0" applyNumberFormat="1" applyFill="1" applyBorder="1" applyAlignment="1" applyProtection="1">
      <alignment vertical="center"/>
      <protection locked="0"/>
    </xf>
    <xf numFmtId="49" fontId="0" fillId="3" borderId="12" xfId="0" applyNumberFormat="1" applyFill="1" applyBorder="1" applyAlignment="1" applyProtection="1">
      <alignment vertical="center"/>
      <protection locked="0"/>
    </xf>
    <xf numFmtId="49" fontId="0" fillId="3" borderId="1" xfId="0" applyNumberFormat="1" applyFill="1" applyBorder="1" applyAlignment="1" applyProtection="1">
      <alignment vertical="center"/>
      <protection locked="0"/>
    </xf>
    <xf numFmtId="0" fontId="0" fillId="0" borderId="12" xfId="0" applyFont="1" applyBorder="1" applyAlignment="1">
      <alignment vertical="center"/>
    </xf>
    <xf numFmtId="173" fontId="0" fillId="3" borderId="1" xfId="0" applyNumberFormat="1" applyFill="1" applyBorder="1" applyAlignment="1" applyProtection="1">
      <alignment horizontal="center" vertical="top"/>
      <protection locked="0"/>
    </xf>
    <xf numFmtId="0" fontId="0" fillId="3" borderId="1" xfId="0" applyFill="1" applyBorder="1" applyAlignment="1" applyProtection="1">
      <alignment horizontal="center" vertical="center"/>
      <protection locked="0"/>
    </xf>
    <xf numFmtId="0" fontId="0" fillId="0" borderId="0" xfId="0" applyFill="1" applyBorder="1" applyAlignment="1">
      <alignment vertical="center"/>
    </xf>
    <xf numFmtId="0" fontId="27" fillId="0" borderId="0" xfId="85" applyFill="1"/>
    <xf numFmtId="0" fontId="32" fillId="0" borderId="0" xfId="0" applyFont="1" applyFill="1" applyBorder="1" applyAlignment="1">
      <alignment horizontal="center" vertical="center"/>
    </xf>
    <xf numFmtId="38" fontId="14" fillId="0" borderId="5" xfId="0" applyNumberFormat="1" applyFont="1" applyBorder="1" applyAlignment="1">
      <alignment horizontal="center" vertical="top"/>
    </xf>
    <xf numFmtId="0" fontId="14" fillId="0" borderId="2" xfId="0" applyFont="1" applyBorder="1" applyAlignment="1">
      <alignment horizontal="center" vertical="top"/>
    </xf>
    <xf numFmtId="174" fontId="0" fillId="0" borderId="0" xfId="0" applyNumberFormat="1" applyBorder="1" applyAlignment="1">
      <alignment vertical="top"/>
    </xf>
    <xf numFmtId="174" fontId="0" fillId="0" borderId="0" xfId="0" applyNumberFormat="1" applyAlignment="1">
      <alignment vertical="top"/>
    </xf>
    <xf numFmtId="0" fontId="0" fillId="6" borderId="0" xfId="0" applyFill="1" applyAlignment="1">
      <alignment vertical="top"/>
    </xf>
    <xf numFmtId="0" fontId="17" fillId="0" borderId="0" xfId="0" applyFont="1" applyFill="1" applyBorder="1" applyAlignment="1" applyProtection="1">
      <protection hidden="1"/>
    </xf>
    <xf numFmtId="0" fontId="37" fillId="0" borderId="30" xfId="6" applyFont="1" applyBorder="1" applyAlignment="1" applyProtection="1">
      <alignment horizontal="left"/>
      <protection hidden="1"/>
    </xf>
    <xf numFmtId="0" fontId="17" fillId="0" borderId="30" xfId="0" applyFont="1" applyBorder="1" applyAlignment="1" applyProtection="1">
      <protection hidden="1"/>
    </xf>
    <xf numFmtId="0" fontId="12" fillId="0" borderId="0" xfId="6" applyFill="1" applyAlignment="1" applyProtection="1">
      <alignment horizontal="left"/>
      <protection hidden="1"/>
    </xf>
    <xf numFmtId="0" fontId="12" fillId="0" borderId="31" xfId="6" applyBorder="1" applyAlignment="1" applyProtection="1">
      <alignment horizontal="left"/>
      <protection hidden="1"/>
    </xf>
    <xf numFmtId="0" fontId="12" fillId="0" borderId="30" xfId="6" applyBorder="1" applyAlignment="1" applyProtection="1">
      <alignment horizontal="left"/>
      <protection hidden="1"/>
    </xf>
    <xf numFmtId="0" fontId="37" fillId="0" borderId="3" xfId="6" applyFont="1" applyFill="1" applyBorder="1" applyAlignment="1" applyProtection="1">
      <alignment horizontal="left"/>
      <protection hidden="1"/>
    </xf>
    <xf numFmtId="0" fontId="0" fillId="0" borderId="12" xfId="0" applyBorder="1" applyAlignment="1" applyProtection="1">
      <protection hidden="1"/>
    </xf>
    <xf numFmtId="0" fontId="0" fillId="3" borderId="12" xfId="0" applyFill="1" applyBorder="1" applyAlignment="1" applyProtection="1">
      <alignment horizontal="left"/>
      <protection hidden="1"/>
    </xf>
    <xf numFmtId="0" fontId="0" fillId="12" borderId="12" xfId="0" applyFill="1" applyBorder="1" applyAlignment="1" applyProtection="1">
      <protection hidden="1"/>
    </xf>
    <xf numFmtId="0" fontId="0" fillId="1" borderId="12" xfId="0" applyFill="1" applyBorder="1" applyAlignment="1" applyProtection="1">
      <protection hidden="1"/>
    </xf>
    <xf numFmtId="0" fontId="0" fillId="0" borderId="12" xfId="0" applyBorder="1" applyAlignment="1" applyProtection="1">
      <alignment horizontal="center"/>
      <protection hidden="1"/>
    </xf>
    <xf numFmtId="0" fontId="21" fillId="0" borderId="12" xfId="6" applyFont="1" applyBorder="1" applyAlignment="1" applyProtection="1">
      <alignment horizontal="center"/>
      <protection hidden="1"/>
    </xf>
    <xf numFmtId="0" fontId="0" fillId="0" borderId="0" xfId="0" applyBorder="1" applyAlignment="1" applyProtection="1">
      <alignment vertical="top"/>
      <protection hidden="1"/>
    </xf>
    <xf numFmtId="0" fontId="0" fillId="0" borderId="3" xfId="0" applyFill="1" applyBorder="1" applyAlignment="1" applyProtection="1">
      <alignment horizontal="center" vertical="top"/>
      <protection hidden="1"/>
    </xf>
    <xf numFmtId="0" fontId="0" fillId="0" borderId="21" xfId="0" applyFill="1" applyBorder="1" applyAlignment="1" applyProtection="1">
      <alignment horizontal="center" vertical="center"/>
      <protection hidden="1"/>
    </xf>
    <xf numFmtId="49" fontId="0" fillId="0" borderId="3" xfId="0" applyNumberFormat="1" applyBorder="1" applyAlignment="1" applyProtection="1">
      <alignment vertical="top"/>
      <protection hidden="1"/>
    </xf>
    <xf numFmtId="49" fontId="0" fillId="6" borderId="7" xfId="0" applyNumberFormat="1" applyFill="1" applyBorder="1" applyAlignment="1" applyProtection="1">
      <alignment vertical="top"/>
      <protection hidden="1"/>
    </xf>
    <xf numFmtId="0" fontId="17" fillId="0" borderId="0" xfId="0" applyFont="1" applyBorder="1" applyAlignment="1" applyProtection="1">
      <alignment vertical="top"/>
      <protection hidden="1"/>
    </xf>
    <xf numFmtId="0" fontId="17" fillId="0" borderId="0" xfId="0" applyFont="1" applyFill="1" applyBorder="1" applyAlignment="1" applyProtection="1">
      <alignment vertical="top"/>
      <protection hidden="1"/>
    </xf>
    <xf numFmtId="0" fontId="0" fillId="0" borderId="0" xfId="0" applyAlignment="1" applyProtection="1">
      <alignment vertical="top"/>
      <protection hidden="1"/>
    </xf>
    <xf numFmtId="174" fontId="0" fillId="0" borderId="0" xfId="0" applyNumberFormat="1" applyAlignment="1" applyProtection="1">
      <alignment vertical="top"/>
      <protection hidden="1"/>
    </xf>
    <xf numFmtId="49" fontId="0" fillId="0" borderId="5" xfId="0" applyNumberFormat="1" applyFont="1" applyBorder="1" applyAlignment="1" applyProtection="1">
      <alignment vertical="top" wrapText="1" shrinkToFit="1"/>
      <protection hidden="1"/>
    </xf>
    <xf numFmtId="49" fontId="0" fillId="0" borderId="7" xfId="0" applyNumberFormat="1" applyFont="1" applyBorder="1" applyAlignment="1" applyProtection="1">
      <alignment horizontal="center" vertical="top" wrapText="1" shrinkToFit="1"/>
      <protection hidden="1"/>
    </xf>
    <xf numFmtId="0" fontId="0" fillId="0" borderId="3" xfId="0" applyBorder="1" applyAlignment="1" applyProtection="1">
      <alignment vertical="top"/>
      <protection hidden="1"/>
    </xf>
    <xf numFmtId="0" fontId="0" fillId="6" borderId="7" xfId="0" applyFill="1" applyBorder="1" applyAlignment="1" applyProtection="1">
      <alignment vertical="top"/>
      <protection hidden="1"/>
    </xf>
    <xf numFmtId="49" fontId="0" fillId="0" borderId="10" xfId="0" applyNumberFormat="1" applyFont="1" applyBorder="1" applyAlignment="1" applyProtection="1">
      <alignment horizontal="center" vertical="top" wrapText="1" shrinkToFit="1"/>
      <protection hidden="1"/>
    </xf>
    <xf numFmtId="49" fontId="0" fillId="0" borderId="0" xfId="0" applyNumberFormat="1" applyBorder="1" applyAlignment="1" applyProtection="1">
      <alignment vertical="top"/>
      <protection hidden="1"/>
    </xf>
    <xf numFmtId="49" fontId="0" fillId="0" borderId="0" xfId="0" applyNumberFormat="1" applyBorder="1" applyAlignment="1" applyProtection="1">
      <alignment horizontal="right" vertical="top"/>
      <protection hidden="1"/>
    </xf>
    <xf numFmtId="49" fontId="0" fillId="6" borderId="0" xfId="0" applyNumberFormat="1" applyFill="1" applyBorder="1" applyAlignment="1" applyProtection="1">
      <alignment horizontal="right" vertical="top"/>
      <protection hidden="1"/>
    </xf>
    <xf numFmtId="0" fontId="0" fillId="6" borderId="0" xfId="0" applyFill="1" applyBorder="1" applyAlignment="1" applyProtection="1">
      <alignment vertical="top"/>
      <protection hidden="1"/>
    </xf>
    <xf numFmtId="0" fontId="0" fillId="0" borderId="8" xfId="0" applyBorder="1" applyAlignment="1" applyProtection="1">
      <alignment vertical="top"/>
      <protection hidden="1"/>
    </xf>
    <xf numFmtId="0" fontId="0" fillId="6" borderId="6" xfId="0" applyFill="1" applyBorder="1" applyAlignment="1" applyProtection="1">
      <alignment vertical="top"/>
      <protection hidden="1"/>
    </xf>
    <xf numFmtId="0" fontId="0" fillId="0" borderId="3" xfId="0" applyFill="1" applyBorder="1" applyAlignment="1" applyProtection="1">
      <alignment vertical="top"/>
      <protection hidden="1"/>
    </xf>
    <xf numFmtId="0" fontId="0" fillId="0" borderId="0" xfId="0" applyProtection="1">
      <protection hidden="1"/>
    </xf>
    <xf numFmtId="0" fontId="17" fillId="0" borderId="0" xfId="0" applyFont="1" applyProtection="1">
      <protection hidden="1"/>
    </xf>
    <xf numFmtId="0" fontId="0" fillId="0" borderId="0" xfId="0" applyAlignment="1" applyProtection="1">
      <alignment horizontal="left" vertical="center" wrapText="1"/>
      <protection hidden="1"/>
    </xf>
    <xf numFmtId="0" fontId="0" fillId="0" borderId="0" xfId="0" applyAlignment="1" applyProtection="1">
      <alignment vertical="top" wrapText="1"/>
      <protection hidden="1"/>
    </xf>
    <xf numFmtId="0" fontId="0" fillId="6" borderId="0" xfId="0" applyFill="1" applyBorder="1" applyAlignment="1" applyProtection="1">
      <alignment vertical="top" wrapText="1"/>
      <protection hidden="1"/>
    </xf>
    <xf numFmtId="0" fontId="17" fillId="0" borderId="0" xfId="0" applyFont="1" applyAlignment="1" applyProtection="1">
      <alignment vertical="top"/>
      <protection hidden="1"/>
    </xf>
    <xf numFmtId="0" fontId="0" fillId="0" borderId="0" xfId="0" applyFill="1" applyBorder="1" applyAlignment="1" applyProtection="1">
      <alignment vertical="top"/>
      <protection hidden="1"/>
    </xf>
    <xf numFmtId="49" fontId="0" fillId="6" borderId="0" xfId="0" applyNumberFormat="1" applyFill="1" applyBorder="1" applyAlignment="1" applyProtection="1">
      <alignment vertical="top"/>
      <protection hidden="1"/>
    </xf>
    <xf numFmtId="0" fontId="0" fillId="0" borderId="3" xfId="0" applyFont="1" applyBorder="1" applyAlignment="1" applyProtection="1">
      <alignment vertical="top"/>
      <protection hidden="1"/>
    </xf>
    <xf numFmtId="0" fontId="0" fillId="0" borderId="7" xfId="0" applyFill="1" applyBorder="1" applyAlignment="1" applyProtection="1">
      <alignment vertical="top"/>
      <protection hidden="1"/>
    </xf>
    <xf numFmtId="0" fontId="3" fillId="0" borderId="3" xfId="0" applyFont="1" applyBorder="1" applyAlignment="1" applyProtection="1">
      <alignment vertical="top"/>
      <protection hidden="1"/>
    </xf>
    <xf numFmtId="0" fontId="3" fillId="0" borderId="0" xfId="0" applyFont="1" applyBorder="1" applyAlignment="1" applyProtection="1">
      <alignment vertical="top"/>
      <protection hidden="1"/>
    </xf>
    <xf numFmtId="0" fontId="3" fillId="0" borderId="7" xfId="0" applyFont="1" applyBorder="1" applyAlignment="1" applyProtection="1">
      <alignment vertical="top"/>
      <protection hidden="1"/>
    </xf>
    <xf numFmtId="0" fontId="0" fillId="0" borderId="3" xfId="0" applyBorder="1" applyAlignment="1" applyProtection="1">
      <alignment horizontal="left" vertical="top" wrapText="1"/>
      <protection hidden="1"/>
    </xf>
    <xf numFmtId="0" fontId="0" fillId="0" borderId="0" xfId="0" applyBorder="1" applyAlignment="1" applyProtection="1">
      <alignment horizontal="left" vertical="top" wrapText="1"/>
      <protection hidden="1"/>
    </xf>
    <xf numFmtId="0" fontId="0" fillId="0" borderId="7" xfId="0" applyBorder="1" applyAlignment="1" applyProtection="1">
      <alignment horizontal="left" vertical="top" wrapText="1"/>
      <protection hidden="1"/>
    </xf>
    <xf numFmtId="0" fontId="0" fillId="0" borderId="7" xfId="0" applyBorder="1" applyAlignment="1" applyProtection="1">
      <alignment vertical="top"/>
      <protection hidden="1"/>
    </xf>
    <xf numFmtId="0" fontId="0" fillId="0" borderId="9" xfId="0" applyFill="1" applyBorder="1" applyAlignment="1" applyProtection="1">
      <alignment vertical="top"/>
      <protection hidden="1"/>
    </xf>
    <xf numFmtId="0" fontId="0" fillId="0" borderId="6" xfId="0" applyFill="1" applyBorder="1" applyAlignment="1" applyProtection="1">
      <alignment vertical="top"/>
      <protection hidden="1"/>
    </xf>
    <xf numFmtId="0" fontId="0" fillId="0" borderId="2" xfId="0" applyFill="1" applyBorder="1" applyAlignment="1" applyProtection="1">
      <alignment vertical="top"/>
      <protection hidden="1"/>
    </xf>
    <xf numFmtId="38" fontId="17" fillId="1" borderId="1" xfId="6" applyNumberFormat="1" applyFont="1" applyFill="1" applyBorder="1" applyAlignment="1" applyProtection="1">
      <alignment vertical="center"/>
      <protection hidden="1"/>
    </xf>
    <xf numFmtId="49" fontId="0" fillId="0" borderId="11" xfId="0" applyNumberFormat="1" applyFill="1" applyBorder="1" applyAlignment="1" applyProtection="1">
      <alignment horizontal="center" vertical="top"/>
      <protection hidden="1"/>
    </xf>
    <xf numFmtId="0" fontId="0" fillId="1" borderId="8" xfId="0" applyFill="1" applyBorder="1" applyAlignment="1" applyProtection="1">
      <alignment vertical="top"/>
      <protection hidden="1"/>
    </xf>
    <xf numFmtId="0" fontId="0" fillId="1" borderId="21" xfId="0" applyFill="1" applyBorder="1" applyAlignment="1" applyProtection="1">
      <alignment vertical="top"/>
      <protection hidden="1"/>
    </xf>
    <xf numFmtId="0" fontId="0" fillId="0" borderId="10" xfId="0" applyNumberFormat="1" applyFill="1" applyBorder="1" applyAlignment="1" applyProtection="1">
      <alignment horizontal="center" vertical="top"/>
      <protection hidden="1"/>
    </xf>
    <xf numFmtId="0" fontId="9" fillId="0" borderId="10" xfId="0" applyFont="1" applyFill="1" applyBorder="1" applyAlignment="1" applyProtection="1">
      <alignment horizontal="center" vertical="center" wrapText="1"/>
      <protection hidden="1"/>
    </xf>
    <xf numFmtId="49" fontId="9" fillId="0" borderId="7" xfId="0" applyNumberFormat="1" applyFont="1" applyFill="1" applyBorder="1" applyAlignment="1" applyProtection="1">
      <alignment horizontal="center" vertical="top"/>
      <protection hidden="1"/>
    </xf>
    <xf numFmtId="49" fontId="9" fillId="0" borderId="10" xfId="0" applyNumberFormat="1" applyFont="1" applyFill="1" applyBorder="1" applyAlignment="1" applyProtection="1">
      <alignment horizontal="center" vertical="top"/>
      <protection hidden="1"/>
    </xf>
    <xf numFmtId="49" fontId="9" fillId="0" borderId="7" xfId="0" applyNumberFormat="1" applyFont="1" applyFill="1" applyBorder="1" applyAlignment="1" applyProtection="1">
      <alignment horizontal="center" vertical="center" wrapText="1"/>
      <protection hidden="1"/>
    </xf>
    <xf numFmtId="0" fontId="3" fillId="0" borderId="6" xfId="0" applyFont="1" applyBorder="1" applyAlignment="1" applyProtection="1">
      <alignment horizontal="center" vertical="center" wrapText="1"/>
      <protection hidden="1"/>
    </xf>
    <xf numFmtId="0" fontId="3" fillId="0" borderId="7" xfId="0" applyFont="1" applyBorder="1" applyAlignment="1" applyProtection="1">
      <alignment horizontal="center" vertical="center" wrapText="1"/>
      <protection hidden="1"/>
    </xf>
    <xf numFmtId="0" fontId="33" fillId="0" borderId="9" xfId="0" applyFont="1" applyBorder="1" applyAlignment="1" applyProtection="1">
      <alignment horizontal="left" vertical="center"/>
      <protection hidden="1"/>
    </xf>
    <xf numFmtId="0" fontId="18" fillId="0" borderId="0" xfId="0" applyFont="1" applyBorder="1" applyAlignment="1" applyProtection="1">
      <alignment vertical="top"/>
      <protection hidden="1"/>
    </xf>
    <xf numFmtId="0" fontId="18" fillId="0" borderId="7" xfId="0" applyFont="1" applyBorder="1" applyAlignment="1" applyProtection="1">
      <alignment vertical="top"/>
      <protection hidden="1"/>
    </xf>
    <xf numFmtId="0" fontId="0" fillId="0" borderId="21" xfId="0" applyFill="1" applyBorder="1" applyAlignment="1" applyProtection="1">
      <alignment horizontal="center" vertical="center" wrapText="1"/>
      <protection hidden="1"/>
    </xf>
    <xf numFmtId="0" fontId="3" fillId="0" borderId="12" xfId="0" applyFont="1" applyFill="1" applyBorder="1" applyAlignment="1" applyProtection="1">
      <alignment horizontal="center" vertical="top"/>
      <protection hidden="1"/>
    </xf>
    <xf numFmtId="0" fontId="3" fillId="0" borderId="9" xfId="0" applyFont="1" applyFill="1" applyBorder="1" applyAlignment="1" applyProtection="1">
      <alignment horizontal="center" vertical="top"/>
      <protection hidden="1"/>
    </xf>
    <xf numFmtId="49" fontId="0" fillId="0" borderId="10" xfId="0" applyNumberFormat="1" applyFill="1" applyBorder="1" applyAlignment="1" applyProtection="1">
      <alignment horizontal="center" vertical="center" wrapText="1"/>
      <protection hidden="1"/>
    </xf>
    <xf numFmtId="0" fontId="0" fillId="0" borderId="1" xfId="0" applyFont="1" applyBorder="1" applyAlignment="1" applyProtection="1">
      <alignment horizontal="center" vertical="top"/>
      <protection hidden="1"/>
    </xf>
    <xf numFmtId="0" fontId="0" fillId="0" borderId="1" xfId="0" applyFill="1" applyBorder="1" applyAlignment="1" applyProtection="1">
      <alignment horizontal="left" vertical="center" wrapText="1"/>
      <protection hidden="1"/>
    </xf>
    <xf numFmtId="0" fontId="0" fillId="0" borderId="0" xfId="0" applyFill="1" applyBorder="1" applyAlignment="1" applyProtection="1">
      <alignment horizontal="center" vertical="top"/>
      <protection hidden="1"/>
    </xf>
    <xf numFmtId="0" fontId="0" fillId="0" borderId="1" xfId="0" applyFont="1" applyBorder="1" applyAlignment="1" applyProtection="1">
      <alignment vertical="top"/>
      <protection hidden="1"/>
    </xf>
    <xf numFmtId="0" fontId="3" fillId="0" borderId="1" xfId="0" applyFont="1" applyFill="1" applyBorder="1" applyAlignment="1" applyProtection="1">
      <alignment horizontal="left" vertical="center" wrapText="1"/>
      <protection hidden="1"/>
    </xf>
    <xf numFmtId="0" fontId="3" fillId="0" borderId="1" xfId="0" applyFont="1" applyFill="1" applyBorder="1" applyAlignment="1" applyProtection="1">
      <alignment horizontal="center" vertical="center" wrapText="1"/>
      <protection hidden="1"/>
    </xf>
    <xf numFmtId="0" fontId="0" fillId="0" borderId="0" xfId="0" applyFill="1" applyBorder="1" applyAlignment="1" applyProtection="1">
      <alignment horizontal="left" vertical="center" wrapText="1"/>
      <protection hidden="1"/>
    </xf>
    <xf numFmtId="49" fontId="0" fillId="0" borderId="1" xfId="0" applyNumberFormat="1" applyFont="1" applyFill="1" applyBorder="1" applyAlignment="1" applyProtection="1">
      <alignment horizontal="center" vertical="center" wrapText="1"/>
      <protection hidden="1"/>
    </xf>
    <xf numFmtId="49" fontId="0" fillId="0" borderId="1" xfId="0" applyNumberFormat="1" applyFill="1" applyBorder="1" applyAlignment="1" applyProtection="1">
      <alignment horizontal="center" vertical="center" wrapText="1"/>
      <protection hidden="1"/>
    </xf>
    <xf numFmtId="0" fontId="0" fillId="0" borderId="8" xfId="0"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3" fillId="2" borderId="1" xfId="0" applyFont="1" applyFill="1" applyBorder="1" applyAlignment="1" applyProtection="1">
      <alignment vertical="top"/>
      <protection hidden="1"/>
    </xf>
    <xf numFmtId="0" fontId="0" fillId="0" borderId="3" xfId="0" applyFill="1" applyBorder="1" applyAlignment="1" applyProtection="1">
      <alignment horizontal="center" vertical="center" wrapText="1"/>
      <protection hidden="1"/>
    </xf>
    <xf numFmtId="0" fontId="3" fillId="0" borderId="3" xfId="0" applyFont="1" applyBorder="1" applyAlignment="1" applyProtection="1">
      <alignment horizontal="center" vertical="center" wrapText="1"/>
      <protection hidden="1"/>
    </xf>
    <xf numFmtId="0" fontId="0" fillId="0" borderId="8" xfId="0" applyBorder="1" applyProtection="1">
      <protection hidden="1"/>
    </xf>
    <xf numFmtId="49" fontId="0" fillId="0" borderId="3" xfId="0" applyNumberFormat="1" applyFill="1" applyBorder="1" applyAlignment="1" applyProtection="1">
      <alignment horizontal="center" vertical="center"/>
      <protection hidden="1"/>
    </xf>
    <xf numFmtId="49" fontId="0" fillId="0" borderId="11" xfId="0" applyNumberFormat="1" applyFill="1" applyBorder="1" applyAlignment="1" applyProtection="1">
      <alignment horizontal="center" vertical="center"/>
      <protection hidden="1"/>
    </xf>
    <xf numFmtId="49" fontId="0" fillId="3" borderId="19" xfId="0" applyNumberFormat="1" applyFill="1" applyBorder="1" applyAlignment="1" applyProtection="1">
      <alignment vertical="top"/>
      <protection hidden="1"/>
    </xf>
    <xf numFmtId="49" fontId="0" fillId="3" borderId="8" xfId="0" applyNumberFormat="1" applyFill="1" applyBorder="1" applyAlignment="1" applyProtection="1">
      <alignment horizontal="left" vertical="top"/>
      <protection hidden="1"/>
    </xf>
    <xf numFmtId="0" fontId="0" fillId="0" borderId="32" xfId="0" applyBorder="1" applyAlignment="1" applyProtection="1">
      <alignment vertical="top"/>
      <protection locked="0"/>
    </xf>
    <xf numFmtId="0" fontId="0" fillId="0" borderId="33" xfId="0" applyBorder="1" applyAlignment="1" applyProtection="1">
      <alignment vertical="top"/>
      <protection locked="0"/>
    </xf>
    <xf numFmtId="0" fontId="0" fillId="0" borderId="34" xfId="0" applyBorder="1" applyAlignment="1" applyProtection="1">
      <alignment vertical="top"/>
      <protection locked="0"/>
    </xf>
    <xf numFmtId="0" fontId="27" fillId="0" borderId="11" xfId="85" quotePrefix="1" applyBorder="1" applyAlignment="1" applyProtection="1">
      <alignment horizontal="center"/>
      <protection hidden="1"/>
    </xf>
    <xf numFmtId="0" fontId="27" fillId="0" borderId="22" xfId="85" quotePrefix="1" applyBorder="1" applyAlignment="1" applyProtection="1">
      <alignment horizontal="center"/>
      <protection hidden="1"/>
    </xf>
    <xf numFmtId="0" fontId="27" fillId="0" borderId="23" xfId="85" quotePrefix="1" applyBorder="1" applyAlignment="1" applyProtection="1">
      <alignment horizontal="center"/>
      <protection hidden="1"/>
    </xf>
    <xf numFmtId="0" fontId="27" fillId="0" borderId="24" xfId="85" quotePrefix="1" applyBorder="1" applyAlignment="1" applyProtection="1">
      <alignment horizontal="center"/>
      <protection hidden="1"/>
    </xf>
    <xf numFmtId="0" fontId="31" fillId="0" borderId="11" xfId="85" quotePrefix="1" applyFont="1" applyBorder="1" applyAlignment="1" applyProtection="1">
      <alignment horizontal="center"/>
      <protection hidden="1"/>
    </xf>
    <xf numFmtId="49" fontId="27" fillId="0" borderId="12" xfId="85" quotePrefix="1" applyNumberFormat="1" applyBorder="1" applyAlignment="1" applyProtection="1">
      <alignment horizontal="right"/>
      <protection hidden="1"/>
    </xf>
    <xf numFmtId="0" fontId="28" fillId="0" borderId="8" xfId="85" applyFont="1" applyBorder="1" applyAlignment="1" applyProtection="1">
      <alignment horizontal="left" wrapText="1"/>
      <protection hidden="1"/>
    </xf>
    <xf numFmtId="0" fontId="28" fillId="0" borderId="9" xfId="85" applyFont="1" applyBorder="1" applyAlignment="1" applyProtection="1">
      <alignment horizontal="left" wrapText="1"/>
      <protection hidden="1"/>
    </xf>
    <xf numFmtId="49" fontId="28" fillId="0" borderId="9" xfId="85" applyNumberFormat="1" applyFont="1" applyBorder="1" applyAlignment="1" applyProtection="1">
      <alignment horizontal="center"/>
      <protection hidden="1"/>
    </xf>
    <xf numFmtId="0" fontId="28" fillId="0" borderId="3" xfId="85" applyFont="1" applyBorder="1" applyAlignment="1" applyProtection="1">
      <alignment horizontal="left" wrapText="1"/>
      <protection hidden="1"/>
    </xf>
    <xf numFmtId="0" fontId="28" fillId="0" borderId="0" xfId="85" applyFont="1" applyBorder="1" applyAlignment="1" applyProtection="1">
      <alignment horizontal="left" wrapText="1"/>
      <protection hidden="1"/>
    </xf>
    <xf numFmtId="49" fontId="28" fillId="0" borderId="0" xfId="85" applyNumberFormat="1" applyFont="1" applyBorder="1" applyAlignment="1" applyProtection="1">
      <alignment horizontal="center"/>
      <protection hidden="1"/>
    </xf>
    <xf numFmtId="49" fontId="27" fillId="0" borderId="8" xfId="85" quotePrefix="1" applyNumberFormat="1" applyBorder="1" applyAlignment="1" applyProtection="1">
      <alignment horizontal="right"/>
      <protection hidden="1"/>
    </xf>
    <xf numFmtId="49" fontId="27" fillId="0" borderId="1" xfId="85" quotePrefix="1" applyNumberFormat="1" applyBorder="1" applyAlignment="1" applyProtection="1">
      <alignment horizontal="right"/>
      <protection hidden="1"/>
    </xf>
    <xf numFmtId="49" fontId="0" fillId="0" borderId="12" xfId="0" applyNumberFormat="1" applyFont="1" applyBorder="1" applyAlignment="1" applyProtection="1">
      <alignment horizontal="right" vertical="top"/>
    </xf>
    <xf numFmtId="0" fontId="0" fillId="0" borderId="8" xfId="0" applyFill="1" applyBorder="1" applyAlignment="1" applyProtection="1">
      <alignment vertical="top"/>
    </xf>
    <xf numFmtId="0" fontId="0" fillId="0" borderId="1" xfId="0" applyFill="1" applyBorder="1" applyAlignment="1" applyProtection="1">
      <alignment vertical="top"/>
    </xf>
    <xf numFmtId="0" fontId="3" fillId="0" borderId="1" xfId="0" applyFont="1" applyFill="1" applyBorder="1" applyAlignment="1" applyProtection="1">
      <alignment vertical="top"/>
    </xf>
    <xf numFmtId="0" fontId="0" fillId="0" borderId="0" xfId="0" applyBorder="1" applyAlignment="1" applyProtection="1">
      <alignment vertical="top"/>
    </xf>
    <xf numFmtId="49" fontId="0" fillId="3" borderId="12" xfId="0" applyNumberFormat="1" applyFill="1" applyBorder="1" applyAlignment="1" applyProtection="1">
      <alignment horizontal="center" vertical="top"/>
      <protection locked="0"/>
    </xf>
    <xf numFmtId="0" fontId="0" fillId="0" borderId="12" xfId="0" applyFill="1" applyBorder="1" applyAlignment="1" applyProtection="1">
      <alignment vertical="top"/>
    </xf>
    <xf numFmtId="0" fontId="0" fillId="0" borderId="12" xfId="0" applyFont="1" applyFill="1" applyBorder="1" applyAlignment="1" applyProtection="1">
      <alignment horizontal="left" vertical="top"/>
    </xf>
    <xf numFmtId="49" fontId="0" fillId="0" borderId="0" xfId="0" applyNumberFormat="1" applyBorder="1" applyAlignment="1" applyProtection="1">
      <alignment vertical="top"/>
      <protection locked="0"/>
    </xf>
    <xf numFmtId="0" fontId="0" fillId="0" borderId="0" xfId="0" applyBorder="1" applyAlignment="1" applyProtection="1">
      <alignment vertical="top"/>
      <protection locked="0"/>
    </xf>
    <xf numFmtId="49" fontId="0" fillId="0" borderId="12" xfId="0" applyNumberFormat="1" applyFont="1" applyBorder="1" applyAlignment="1" applyProtection="1">
      <alignment horizontal="right" vertical="top"/>
      <protection hidden="1"/>
    </xf>
    <xf numFmtId="38" fontId="17" fillId="13" borderId="1" xfId="6" applyNumberFormat="1" applyFont="1" applyFill="1" applyBorder="1" applyAlignment="1" applyProtection="1">
      <alignment horizontal="right" vertical="center"/>
      <protection hidden="1"/>
    </xf>
    <xf numFmtId="49" fontId="0" fillId="0" borderId="12" xfId="0" applyNumberFormat="1" applyFont="1" applyBorder="1" applyAlignment="1" applyProtection="1">
      <alignment horizontal="right" vertical="center"/>
      <protection hidden="1"/>
    </xf>
    <xf numFmtId="0" fontId="0" fillId="0" borderId="8" xfId="0" applyFill="1" applyBorder="1" applyAlignment="1" applyProtection="1">
      <alignment vertical="center"/>
      <protection hidden="1"/>
    </xf>
    <xf numFmtId="0" fontId="0" fillId="0" borderId="12" xfId="0" applyFont="1" applyBorder="1" applyAlignment="1" applyProtection="1">
      <alignment vertical="center"/>
      <protection hidden="1"/>
    </xf>
    <xf numFmtId="0" fontId="4" fillId="3" borderId="3" xfId="0" applyFont="1" applyFill="1" applyBorder="1" applyAlignment="1" applyProtection="1">
      <alignment horizontal="center" vertical="center"/>
      <protection locked="0"/>
    </xf>
    <xf numFmtId="0" fontId="4" fillId="3" borderId="0" xfId="0" applyFont="1" applyFill="1" applyBorder="1" applyAlignment="1" applyProtection="1">
      <alignment horizontal="center" vertical="center"/>
      <protection locked="0"/>
    </xf>
    <xf numFmtId="0" fontId="4" fillId="3" borderId="7" xfId="0" applyFont="1" applyFill="1" applyBorder="1" applyAlignment="1" applyProtection="1">
      <alignment horizontal="center" vertical="center"/>
      <protection locked="0"/>
    </xf>
    <xf numFmtId="0" fontId="11" fillId="0" borderId="3" xfId="0" applyFont="1" applyBorder="1" applyAlignment="1">
      <alignment horizontal="center" vertical="center"/>
    </xf>
    <xf numFmtId="0" fontId="11" fillId="0" borderId="0" xfId="0" applyFont="1" applyBorder="1" applyAlignment="1">
      <alignment horizontal="center" vertical="center"/>
    </xf>
    <xf numFmtId="0" fontId="11" fillId="0" borderId="7"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11" fillId="0" borderId="3"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7" xfId="0" applyFont="1" applyFill="1" applyBorder="1" applyAlignment="1" applyProtection="1">
      <alignment horizontal="center" vertical="center"/>
    </xf>
    <xf numFmtId="0" fontId="0" fillId="0" borderId="3" xfId="0" applyBorder="1"/>
    <xf numFmtId="0" fontId="0" fillId="0" borderId="0" xfId="0" applyBorder="1"/>
    <xf numFmtId="0" fontId="0" fillId="0" borderId="7" xfId="0" applyBorder="1"/>
    <xf numFmtId="0" fontId="0" fillId="0" borderId="0" xfId="0" applyBorder="1" applyAlignment="1">
      <alignment horizontal="left"/>
    </xf>
    <xf numFmtId="0" fontId="0" fillId="3" borderId="2" xfId="0" applyFont="1" applyFill="1" applyBorder="1" applyProtection="1">
      <protection locked="0"/>
    </xf>
    <xf numFmtId="0" fontId="0" fillId="3" borderId="4" xfId="0" applyFont="1" applyFill="1" applyBorder="1" applyProtection="1">
      <protection locked="0"/>
    </xf>
    <xf numFmtId="0" fontId="0" fillId="0" borderId="0" xfId="0" applyFont="1" applyBorder="1" applyAlignment="1">
      <alignment horizontal="center" vertical="top"/>
    </xf>
    <xf numFmtId="0" fontId="6" fillId="0" borderId="0" xfId="0" applyFont="1" applyBorder="1" applyAlignment="1">
      <alignment horizontal="center" vertical="top"/>
    </xf>
    <xf numFmtId="0" fontId="4" fillId="0" borderId="3"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19" fillId="0" borderId="0" xfId="0" applyFont="1" applyFill="1" applyBorder="1" applyAlignment="1">
      <alignment horizontal="center" vertical="top"/>
    </xf>
    <xf numFmtId="49" fontId="0" fillId="3" borderId="2" xfId="0" applyNumberFormat="1" applyFill="1" applyBorder="1" applyAlignment="1" applyProtection="1">
      <alignment horizontal="center" vertical="center"/>
      <protection locked="0"/>
    </xf>
    <xf numFmtId="49" fontId="0" fillId="3" borderId="4" xfId="0" applyNumberFormat="1" applyFill="1" applyBorder="1" applyAlignment="1" applyProtection="1">
      <alignment horizontal="center" vertical="center"/>
      <protection locked="0"/>
    </xf>
    <xf numFmtId="0" fontId="20" fillId="0" borderId="3" xfId="0" applyFont="1" applyBorder="1"/>
    <xf numFmtId="0" fontId="20" fillId="0" borderId="0" xfId="0" applyFont="1" applyBorder="1"/>
    <xf numFmtId="0" fontId="6" fillId="0" borderId="5" xfId="0" applyFont="1" applyBorder="1" applyAlignment="1" applyProtection="1">
      <alignment horizontal="center" vertical="center"/>
      <protection hidden="1"/>
    </xf>
    <xf numFmtId="0" fontId="6" fillId="0" borderId="2" xfId="0" applyFont="1" applyBorder="1" applyAlignment="1" applyProtection="1">
      <alignment horizontal="center" vertical="center"/>
      <protection hidden="1"/>
    </xf>
    <xf numFmtId="0" fontId="6" fillId="0" borderId="4" xfId="0" applyFont="1" applyBorder="1" applyAlignment="1" applyProtection="1">
      <alignment horizontal="center" vertical="center"/>
      <protection hidden="1"/>
    </xf>
    <xf numFmtId="0" fontId="11" fillId="0" borderId="8" xfId="0" applyFont="1" applyBorder="1" applyAlignment="1" applyProtection="1">
      <alignment horizontal="center" vertical="center"/>
      <protection hidden="1"/>
    </xf>
    <xf numFmtId="0" fontId="11" fillId="0" borderId="9" xfId="0" applyFont="1" applyBorder="1" applyAlignment="1" applyProtection="1">
      <alignment horizontal="center" vertical="center"/>
      <protection hidden="1"/>
    </xf>
    <xf numFmtId="0" fontId="11" fillId="0" borderId="6" xfId="0" applyFont="1" applyBorder="1" applyAlignment="1" applyProtection="1">
      <alignment horizontal="center" vertical="center"/>
      <protection hidden="1"/>
    </xf>
    <xf numFmtId="0" fontId="11" fillId="0" borderId="5" xfId="0" applyFont="1" applyBorder="1" applyAlignment="1" applyProtection="1">
      <alignment horizontal="center" vertical="center"/>
      <protection hidden="1"/>
    </xf>
    <xf numFmtId="0" fontId="11" fillId="0" borderId="2" xfId="0" applyFont="1" applyBorder="1" applyAlignment="1" applyProtection="1">
      <alignment horizontal="center" vertical="center"/>
      <protection hidden="1"/>
    </xf>
    <xf numFmtId="0" fontId="11" fillId="0" borderId="4" xfId="0" applyFont="1" applyBorder="1" applyAlignment="1" applyProtection="1">
      <alignment horizontal="center" vertical="center"/>
      <protection hidden="1"/>
    </xf>
    <xf numFmtId="0" fontId="0" fillId="0" borderId="30" xfId="0" applyBorder="1" applyAlignment="1" applyProtection="1">
      <protection locked="0" hidden="1"/>
    </xf>
    <xf numFmtId="0" fontId="0" fillId="0" borderId="20" xfId="0" applyBorder="1" applyAlignment="1" applyProtection="1">
      <protection locked="0" hidden="1"/>
    </xf>
    <xf numFmtId="0" fontId="0" fillId="0" borderId="17" xfId="0" applyBorder="1" applyAlignment="1" applyProtection="1">
      <protection locked="0" hidden="1"/>
    </xf>
    <xf numFmtId="0" fontId="11" fillId="0" borderId="3" xfId="0" applyFont="1" applyBorder="1" applyAlignment="1" applyProtection="1">
      <alignment horizontal="center" vertical="center"/>
      <protection hidden="1"/>
    </xf>
    <xf numFmtId="0" fontId="11" fillId="0" borderId="0" xfId="0" applyFont="1" applyBorder="1" applyAlignment="1" applyProtection="1">
      <alignment horizontal="center" vertical="center"/>
      <protection hidden="1"/>
    </xf>
    <xf numFmtId="0" fontId="11" fillId="0" borderId="7" xfId="0" applyFont="1" applyBorder="1" applyAlignment="1" applyProtection="1">
      <alignment horizontal="center" vertical="center"/>
      <protection hidden="1"/>
    </xf>
    <xf numFmtId="0" fontId="6" fillId="0" borderId="5" xfId="0" applyFont="1" applyBorder="1" applyAlignment="1" applyProtection="1">
      <alignment horizontal="center"/>
      <protection hidden="1"/>
    </xf>
    <xf numFmtId="0" fontId="6" fillId="0" borderId="2" xfId="0" applyFont="1" applyBorder="1" applyAlignment="1" applyProtection="1">
      <alignment horizontal="center"/>
      <protection hidden="1"/>
    </xf>
    <xf numFmtId="0" fontId="6" fillId="0" borderId="4" xfId="0" applyFont="1" applyBorder="1" applyAlignment="1" applyProtection="1">
      <alignment horizontal="center"/>
      <protection hidden="1"/>
    </xf>
    <xf numFmtId="0" fontId="0" fillId="0" borderId="3" xfId="0" applyFill="1" applyBorder="1" applyAlignment="1">
      <alignment wrapText="1"/>
    </xf>
    <xf numFmtId="0" fontId="0" fillId="0" borderId="0" xfId="0" applyFill="1" applyBorder="1" applyAlignment="1">
      <alignment wrapText="1"/>
    </xf>
    <xf numFmtId="0" fontId="0" fillId="0" borderId="7" xfId="0" applyFill="1" applyBorder="1" applyAlignment="1">
      <alignment wrapText="1"/>
    </xf>
    <xf numFmtId="166" fontId="0" fillId="6" borderId="0" xfId="0" applyNumberFormat="1" applyFill="1" applyBorder="1" applyAlignment="1">
      <alignment horizontal="center"/>
    </xf>
    <xf numFmtId="166" fontId="0" fillId="6" borderId="7" xfId="0" applyNumberFormat="1" applyFill="1" applyBorder="1" applyAlignment="1">
      <alignment horizontal="center"/>
    </xf>
    <xf numFmtId="0" fontId="0" fillId="3" borderId="2" xfId="0" applyFill="1" applyBorder="1" applyAlignment="1" applyProtection="1">
      <alignment horizontal="left"/>
      <protection locked="0"/>
    </xf>
    <xf numFmtId="0" fontId="0" fillId="3" borderId="4" xfId="0" applyFill="1" applyBorder="1" applyAlignment="1" applyProtection="1">
      <alignment horizontal="left"/>
      <protection locked="0"/>
    </xf>
    <xf numFmtId="0" fontId="17" fillId="6" borderId="9" xfId="0" applyFont="1" applyFill="1" applyBorder="1" applyAlignment="1">
      <alignment horizontal="left"/>
    </xf>
    <xf numFmtId="0" fontId="0" fillId="0" borderId="3" xfId="0" applyBorder="1" applyAlignment="1"/>
    <xf numFmtId="0" fontId="0" fillId="0" borderId="0" xfId="0" applyBorder="1" applyAlignment="1"/>
    <xf numFmtId="0" fontId="11" fillId="2" borderId="3"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7" xfId="0" applyFont="1" applyFill="1" applyBorder="1" applyAlignment="1">
      <alignment horizontal="center" vertical="center"/>
    </xf>
    <xf numFmtId="0" fontId="0" fillId="0" borderId="3" xfId="0" applyFill="1" applyBorder="1" applyAlignment="1">
      <alignment horizontal="left"/>
    </xf>
    <xf numFmtId="0" fontId="0" fillId="0" borderId="0" xfId="0" applyFill="1" applyBorder="1" applyAlignment="1">
      <alignment horizontal="left"/>
    </xf>
    <xf numFmtId="0" fontId="0" fillId="6" borderId="0" xfId="0" applyFill="1" applyBorder="1" applyAlignment="1">
      <alignment horizontal="left"/>
    </xf>
    <xf numFmtId="0" fontId="0" fillId="6" borderId="7" xfId="0" applyFill="1" applyBorder="1" applyAlignment="1">
      <alignment horizontal="left"/>
    </xf>
    <xf numFmtId="0" fontId="12" fillId="3" borderId="2" xfId="6" applyFill="1" applyBorder="1" applyAlignment="1" applyProtection="1">
      <alignment horizontal="left"/>
      <protection locked="0"/>
    </xf>
    <xf numFmtId="0" fontId="0" fillId="0" borderId="8" xfId="0" applyBorder="1"/>
    <xf numFmtId="0" fontId="0" fillId="0" borderId="9" xfId="0" applyBorder="1"/>
    <xf numFmtId="0" fontId="0" fillId="0" borderId="21" xfId="0" applyFont="1" applyBorder="1" applyAlignment="1">
      <alignment horizontal="center" vertical="center" wrapText="1"/>
    </xf>
    <xf numFmtId="0" fontId="0" fillId="0" borderId="10" xfId="0" applyFont="1" applyBorder="1" applyAlignment="1">
      <alignment horizontal="center"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9" xfId="0" applyFont="1" applyBorder="1" applyAlignment="1">
      <alignment horizontal="left"/>
    </xf>
    <xf numFmtId="0" fontId="0" fillId="0" borderId="1" xfId="0" applyBorder="1" applyAlignment="1">
      <alignment vertical="center"/>
    </xf>
    <xf numFmtId="0" fontId="0" fillId="0" borderId="12" xfId="0" applyBorder="1" applyAlignment="1">
      <alignment vertical="center"/>
    </xf>
    <xf numFmtId="0" fontId="0" fillId="0" borderId="19" xfId="0" applyBorder="1" applyAlignment="1">
      <alignment vertical="center"/>
    </xf>
    <xf numFmtId="38" fontId="6" fillId="0" borderId="5" xfId="0" applyNumberFormat="1" applyFont="1" applyBorder="1" applyAlignment="1">
      <alignment horizontal="center" vertical="center"/>
    </xf>
    <xf numFmtId="38" fontId="6" fillId="0" borderId="2" xfId="0" applyNumberFormat="1" applyFont="1" applyBorder="1" applyAlignment="1">
      <alignment horizontal="center" vertical="center"/>
    </xf>
    <xf numFmtId="38" fontId="6" fillId="0" borderId="4" xfId="0" applyNumberFormat="1"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7" fillId="0" borderId="3"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1" fontId="6" fillId="0" borderId="3" xfId="0" quotePrefix="1" applyNumberFormat="1" applyFont="1" applyFill="1" applyBorder="1" applyAlignment="1">
      <alignment horizontal="center" vertical="center"/>
    </xf>
    <xf numFmtId="1" fontId="6" fillId="0" borderId="0" xfId="0" quotePrefix="1" applyNumberFormat="1" applyFont="1" applyFill="1" applyBorder="1" applyAlignment="1">
      <alignment horizontal="center" vertical="center"/>
    </xf>
    <xf numFmtId="1" fontId="6" fillId="0" borderId="7" xfId="0" quotePrefix="1" applyNumberFormat="1" applyFont="1" applyFill="1" applyBorder="1" applyAlignment="1">
      <alignment horizontal="center" vertical="center"/>
    </xf>
    <xf numFmtId="0" fontId="0" fillId="0" borderId="5" xfId="0" applyBorder="1"/>
    <xf numFmtId="0" fontId="0" fillId="0" borderId="2" xfId="0" applyBorder="1"/>
    <xf numFmtId="0" fontId="0" fillId="0" borderId="4" xfId="0" applyBorder="1"/>
    <xf numFmtId="0" fontId="0" fillId="0" borderId="12" xfId="0" applyBorder="1" applyAlignment="1">
      <alignment horizontal="center"/>
    </xf>
    <xf numFmtId="0" fontId="0" fillId="0" borderId="13" xfId="0" applyBorder="1" applyAlignment="1">
      <alignment horizontal="center"/>
    </xf>
    <xf numFmtId="0" fontId="0" fillId="0" borderId="19" xfId="0" applyBorder="1" applyAlignment="1">
      <alignment horizontal="center"/>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172" fontId="3" fillId="0" borderId="3" xfId="0" applyNumberFormat="1" applyFont="1" applyBorder="1" applyAlignment="1" applyProtection="1">
      <alignment horizontal="center" vertical="center"/>
      <protection hidden="1"/>
    </xf>
    <xf numFmtId="172" fontId="3" fillId="0" borderId="0" xfId="0" applyNumberFormat="1" applyFont="1" applyBorder="1" applyAlignment="1" applyProtection="1">
      <alignment horizontal="center" vertical="center"/>
      <protection hidden="1"/>
    </xf>
    <xf numFmtId="172" fontId="3" fillId="0" borderId="7" xfId="0" applyNumberFormat="1" applyFont="1" applyBorder="1" applyAlignment="1" applyProtection="1">
      <alignment horizontal="center" vertical="center"/>
      <protection hidden="1"/>
    </xf>
    <xf numFmtId="0" fontId="10" fillId="0" borderId="8" xfId="0" applyFont="1" applyBorder="1"/>
    <xf numFmtId="0" fontId="10" fillId="0" borderId="9" xfId="0" applyFont="1" applyBorder="1"/>
    <xf numFmtId="0" fontId="10" fillId="0" borderId="6" xfId="0" applyFont="1" applyBorder="1"/>
    <xf numFmtId="0" fontId="10" fillId="0" borderId="3" xfId="0" applyFont="1" applyBorder="1"/>
    <xf numFmtId="0" fontId="10" fillId="0" borderId="0" xfId="0" applyFont="1" applyBorder="1"/>
    <xf numFmtId="0" fontId="10" fillId="0" borderId="7" xfId="0" applyFont="1" applyBorder="1"/>
    <xf numFmtId="38" fontId="6" fillId="0" borderId="5" xfId="0" applyNumberFormat="1" applyFont="1" applyBorder="1" applyAlignment="1">
      <alignment horizontal="center"/>
    </xf>
    <xf numFmtId="38" fontId="6" fillId="0" borderId="2" xfId="0" applyNumberFormat="1" applyFont="1" applyBorder="1" applyAlignment="1">
      <alignment horizontal="center"/>
    </xf>
    <xf numFmtId="38" fontId="6" fillId="0" borderId="4" xfId="0" applyNumberFormat="1" applyFont="1" applyBorder="1" applyAlignment="1">
      <alignment horizontal="center"/>
    </xf>
    <xf numFmtId="0" fontId="18" fillId="0" borderId="3"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7" xfId="0" applyFont="1" applyFill="1" applyBorder="1" applyAlignment="1">
      <alignment horizontal="center" vertical="center"/>
    </xf>
    <xf numFmtId="0" fontId="6" fillId="0" borderId="3" xfId="0" quotePrefix="1" applyFont="1" applyBorder="1" applyAlignment="1">
      <alignment horizontal="center" vertical="center"/>
    </xf>
    <xf numFmtId="0" fontId="6" fillId="0" borderId="0" xfId="0" quotePrefix="1" applyFont="1" applyBorder="1" applyAlignment="1">
      <alignment horizontal="center" vertical="center"/>
    </xf>
    <xf numFmtId="0" fontId="6" fillId="0" borderId="7" xfId="0" quotePrefix="1" applyFont="1" applyBorder="1" applyAlignment="1">
      <alignment horizontal="center" vertical="center"/>
    </xf>
    <xf numFmtId="0" fontId="3" fillId="0" borderId="4" xfId="0" applyFont="1" applyBorder="1" applyAlignment="1">
      <alignment horizontal="left"/>
    </xf>
    <xf numFmtId="0" fontId="3" fillId="0" borderId="11" xfId="0" applyFont="1" applyBorder="1" applyAlignment="1">
      <alignment horizontal="left"/>
    </xf>
    <xf numFmtId="0" fontId="3" fillId="0" borderId="5" xfId="0" applyFont="1" applyBorder="1" applyAlignment="1">
      <alignment horizontal="left"/>
    </xf>
    <xf numFmtId="0" fontId="5" fillId="0" borderId="5" xfId="0" applyFont="1" applyBorder="1" applyAlignment="1">
      <alignment horizontal="center"/>
    </xf>
    <xf numFmtId="0" fontId="5" fillId="0" borderId="2" xfId="0" applyFont="1" applyBorder="1" applyAlignment="1">
      <alignment horizontal="center"/>
    </xf>
    <xf numFmtId="0" fontId="5" fillId="0" borderId="4" xfId="0" applyFont="1" applyBorder="1" applyAlignment="1">
      <alignment horizontal="center"/>
    </xf>
    <xf numFmtId="0" fontId="8" fillId="0" borderId="12" xfId="28" applyFont="1" applyFill="1" applyBorder="1"/>
    <xf numFmtId="0" fontId="8" fillId="0" borderId="13" xfId="28" applyFont="1" applyFill="1" applyBorder="1"/>
    <xf numFmtId="0" fontId="8" fillId="0" borderId="19" xfId="28" applyFont="1" applyFill="1" applyBorder="1"/>
    <xf numFmtId="0" fontId="0" fillId="0" borderId="3"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49" fontId="17" fillId="0" borderId="5" xfId="28" quotePrefix="1" applyNumberFormat="1" applyFont="1" applyFill="1" applyBorder="1" applyAlignment="1">
      <alignment horizontal="center"/>
    </xf>
    <xf numFmtId="49" fontId="17" fillId="0" borderId="4" xfId="28" quotePrefix="1" applyNumberFormat="1" applyFont="1" applyFill="1" applyBorder="1" applyAlignment="1">
      <alignment horizontal="center"/>
    </xf>
    <xf numFmtId="0" fontId="8" fillId="0" borderId="8" xfId="28" applyFont="1" applyFill="1" applyBorder="1" applyAlignment="1">
      <alignment horizontal="center" vertical="center"/>
    </xf>
    <xf numFmtId="0" fontId="8" fillId="0" borderId="9" xfId="28" applyFont="1" applyFill="1" applyBorder="1" applyAlignment="1">
      <alignment horizontal="center" vertical="center"/>
    </xf>
    <xf numFmtId="0" fontId="8" fillId="0" borderId="3" xfId="28" applyFont="1" applyFill="1" applyBorder="1" applyAlignment="1">
      <alignment horizontal="center" vertical="center"/>
    </xf>
    <xf numFmtId="0" fontId="8" fillId="0" borderId="0" xfId="28" applyFont="1" applyFill="1" applyBorder="1" applyAlignment="1">
      <alignment horizontal="center" vertical="center"/>
    </xf>
    <xf numFmtId="0" fontId="17" fillId="0" borderId="1" xfId="28" applyFont="1" applyFill="1" applyBorder="1" applyAlignment="1">
      <alignment horizontal="center" vertical="center" wrapText="1"/>
    </xf>
    <xf numFmtId="0" fontId="17" fillId="0" borderId="21" xfId="28" applyFont="1" applyFill="1" applyBorder="1" applyAlignment="1">
      <alignment horizontal="center" vertical="center" wrapText="1"/>
    </xf>
    <xf numFmtId="169" fontId="27" fillId="0" borderId="5" xfId="85" applyNumberFormat="1" applyBorder="1" applyAlignment="1">
      <alignment horizontal="center"/>
    </xf>
    <xf numFmtId="169" fontId="27" fillId="0" borderId="2" xfId="85" applyNumberFormat="1" applyBorder="1" applyAlignment="1">
      <alignment horizontal="center"/>
    </xf>
    <xf numFmtId="169" fontId="27" fillId="0" borderId="4" xfId="85" applyNumberFormat="1" applyBorder="1" applyAlignment="1">
      <alignment horizontal="center"/>
    </xf>
    <xf numFmtId="0" fontId="27" fillId="0" borderId="12" xfId="85" applyBorder="1" applyAlignment="1" applyProtection="1">
      <alignment horizontal="left"/>
      <protection hidden="1"/>
    </xf>
    <xf numFmtId="0" fontId="27" fillId="0" borderId="19" xfId="85" applyBorder="1" applyAlignment="1" applyProtection="1">
      <alignment horizontal="left"/>
      <protection hidden="1"/>
    </xf>
    <xf numFmtId="0" fontId="28" fillId="0" borderId="12" xfId="85" applyFont="1" applyBorder="1" applyAlignment="1" applyProtection="1">
      <alignment horizontal="left"/>
      <protection hidden="1"/>
    </xf>
    <xf numFmtId="0" fontId="28" fillId="0" borderId="19" xfId="85" applyFont="1" applyBorder="1" applyAlignment="1" applyProtection="1">
      <alignment horizontal="left"/>
      <protection hidden="1"/>
    </xf>
    <xf numFmtId="0" fontId="28" fillId="0" borderId="3" xfId="85" applyFont="1" applyBorder="1" applyAlignment="1" applyProtection="1">
      <alignment horizontal="left" wrapText="1"/>
      <protection hidden="1"/>
    </xf>
    <xf numFmtId="0" fontId="28" fillId="0" borderId="6" xfId="85" applyFont="1" applyBorder="1" applyAlignment="1" applyProtection="1">
      <alignment horizontal="left" wrapText="1"/>
      <protection hidden="1"/>
    </xf>
    <xf numFmtId="0" fontId="27" fillId="0" borderId="35" xfId="85" applyBorder="1" applyAlignment="1" applyProtection="1">
      <alignment horizontal="center" vertical="center" wrapText="1"/>
      <protection hidden="1"/>
    </xf>
    <xf numFmtId="0" fontId="27" fillId="0" borderId="36" xfId="85" applyBorder="1" applyAlignment="1" applyProtection="1">
      <alignment horizontal="center" vertical="center" wrapText="1"/>
      <protection hidden="1"/>
    </xf>
    <xf numFmtId="0" fontId="31" fillId="0" borderId="21" xfId="85" applyFont="1" applyBorder="1" applyAlignment="1" applyProtection="1">
      <alignment horizontal="center" vertical="center" wrapText="1"/>
      <protection hidden="1"/>
    </xf>
    <xf numFmtId="0" fontId="31" fillId="0" borderId="10" xfId="85" applyFont="1" applyBorder="1" applyAlignment="1" applyProtection="1">
      <alignment horizontal="center" vertical="center" wrapText="1"/>
      <protection hidden="1"/>
    </xf>
    <xf numFmtId="0" fontId="31" fillId="0" borderId="5" xfId="85" quotePrefix="1" applyFont="1" applyBorder="1" applyAlignment="1" applyProtection="1">
      <alignment horizontal="center" vertical="center"/>
      <protection hidden="1"/>
    </xf>
    <xf numFmtId="0" fontId="31" fillId="0" borderId="2" xfId="85" quotePrefix="1" applyFont="1" applyBorder="1" applyAlignment="1" applyProtection="1">
      <alignment horizontal="center" vertical="center"/>
      <protection hidden="1"/>
    </xf>
    <xf numFmtId="0" fontId="31" fillId="0" borderId="4" xfId="85" quotePrefix="1" applyFont="1" applyBorder="1" applyAlignment="1" applyProtection="1">
      <alignment horizontal="center" vertical="center"/>
      <protection hidden="1"/>
    </xf>
    <xf numFmtId="0" fontId="28" fillId="0" borderId="12" xfId="85" applyFont="1" applyBorder="1" applyProtection="1">
      <protection hidden="1"/>
    </xf>
    <xf numFmtId="0" fontId="28" fillId="0" borderId="13" xfId="85" applyFont="1" applyBorder="1" applyProtection="1">
      <protection hidden="1"/>
    </xf>
    <xf numFmtId="0" fontId="28" fillId="0" borderId="9" xfId="85" applyFont="1" applyBorder="1" applyProtection="1">
      <protection hidden="1"/>
    </xf>
    <xf numFmtId="0" fontId="28" fillId="0" borderId="6" xfId="85" applyFont="1" applyBorder="1" applyProtection="1">
      <protection hidden="1"/>
    </xf>
    <xf numFmtId="0" fontId="27" fillId="0" borderId="8" xfId="85" applyBorder="1" applyAlignment="1" applyProtection="1">
      <alignment horizontal="left"/>
      <protection hidden="1"/>
    </xf>
    <xf numFmtId="0" fontId="28" fillId="0" borderId="5" xfId="85" applyFont="1" applyBorder="1" applyAlignment="1" applyProtection="1">
      <alignment horizontal="left" wrapText="1"/>
      <protection hidden="1"/>
    </xf>
    <xf numFmtId="0" fontId="28" fillId="0" borderId="19" xfId="85" applyFont="1" applyBorder="1" applyAlignment="1" applyProtection="1">
      <alignment horizontal="left" wrapText="1"/>
      <protection hidden="1"/>
    </xf>
    <xf numFmtId="0" fontId="39" fillId="0" borderId="8" xfId="85" applyFont="1" applyBorder="1" applyAlignment="1" applyProtection="1">
      <alignment horizontal="center" vertical="center" wrapText="1"/>
      <protection hidden="1"/>
    </xf>
    <xf numFmtId="0" fontId="39" fillId="0" borderId="9" xfId="85" applyFont="1" applyBorder="1" applyAlignment="1" applyProtection="1">
      <alignment horizontal="center" vertical="center" wrapText="1"/>
      <protection hidden="1"/>
    </xf>
    <xf numFmtId="0" fontId="39" fillId="0" borderId="6" xfId="85" applyFont="1" applyBorder="1" applyAlignment="1" applyProtection="1">
      <alignment horizontal="center" vertical="center" wrapText="1"/>
      <protection hidden="1"/>
    </xf>
    <xf numFmtId="0" fontId="39" fillId="0" borderId="3" xfId="85" applyFont="1" applyBorder="1" applyAlignment="1" applyProtection="1">
      <alignment horizontal="center" vertical="center" wrapText="1"/>
      <protection hidden="1"/>
    </xf>
    <xf numFmtId="0" fontId="39" fillId="0" borderId="0" xfId="85" applyFont="1" applyBorder="1" applyAlignment="1" applyProtection="1">
      <alignment horizontal="center" vertical="center" wrapText="1"/>
      <protection hidden="1"/>
    </xf>
    <xf numFmtId="0" fontId="39" fillId="0" borderId="7" xfId="85" applyFont="1" applyBorder="1" applyAlignment="1" applyProtection="1">
      <alignment horizontal="center" vertical="center" wrapText="1"/>
      <protection hidden="1"/>
    </xf>
    <xf numFmtId="172" fontId="28" fillId="0" borderId="3" xfId="85" applyNumberFormat="1" applyFont="1" applyBorder="1" applyAlignment="1" applyProtection="1">
      <alignment horizontal="center" vertical="center"/>
      <protection hidden="1"/>
    </xf>
    <xf numFmtId="172" fontId="28" fillId="0" borderId="0" xfId="85" applyNumberFormat="1" applyFont="1" applyBorder="1" applyAlignment="1" applyProtection="1">
      <alignment horizontal="center" vertical="center"/>
      <protection hidden="1"/>
    </xf>
    <xf numFmtId="172" fontId="28" fillId="0" borderId="7" xfId="85" applyNumberFormat="1" applyFont="1" applyBorder="1" applyAlignment="1" applyProtection="1">
      <alignment horizontal="center" vertical="center"/>
      <protection hidden="1"/>
    </xf>
    <xf numFmtId="0" fontId="28" fillId="0" borderId="3" xfId="85" applyFont="1" applyBorder="1" applyAlignment="1">
      <alignment horizontal="center" vertical="center"/>
    </xf>
    <xf numFmtId="0" fontId="28" fillId="0" borderId="0" xfId="85" applyFont="1" applyBorder="1" applyAlignment="1">
      <alignment horizontal="center" vertical="center"/>
    </xf>
    <xf numFmtId="0" fontId="27" fillId="0" borderId="0" xfId="85" applyBorder="1" applyAlignment="1">
      <alignment horizontal="center" vertical="center"/>
    </xf>
    <xf numFmtId="0" fontId="27" fillId="0" borderId="7" xfId="85" applyBorder="1" applyAlignment="1">
      <alignment horizontal="center" vertical="center"/>
    </xf>
    <xf numFmtId="0" fontId="29" fillId="0" borderId="3" xfId="85" quotePrefix="1" applyFont="1" applyBorder="1" applyAlignment="1">
      <alignment horizontal="center" vertical="center"/>
    </xf>
    <xf numFmtId="0" fontId="29" fillId="0" borderId="0" xfId="85" quotePrefix="1" applyFont="1" applyBorder="1" applyAlignment="1">
      <alignment horizontal="center" vertical="center"/>
    </xf>
    <xf numFmtId="0" fontId="29" fillId="0" borderId="7" xfId="85" quotePrefix="1" applyFont="1" applyBorder="1" applyAlignment="1">
      <alignment horizontal="center" vertical="center"/>
    </xf>
    <xf numFmtId="0" fontId="29" fillId="0" borderId="5" xfId="85" applyFont="1" applyBorder="1" applyAlignment="1">
      <alignment horizontal="center" vertical="center"/>
    </xf>
    <xf numFmtId="0" fontId="29" fillId="0" borderId="2" xfId="85" applyFont="1" applyBorder="1" applyAlignment="1">
      <alignment horizontal="center" vertical="center"/>
    </xf>
    <xf numFmtId="0" fontId="29" fillId="0" borderId="4" xfId="85" applyFont="1" applyBorder="1" applyAlignment="1">
      <alignment horizontal="center" vertical="center"/>
    </xf>
    <xf numFmtId="0" fontId="3" fillId="0" borderId="5" xfId="0" applyFont="1" applyBorder="1" applyAlignment="1">
      <alignment horizontal="left" vertical="top" wrapText="1"/>
    </xf>
    <xf numFmtId="0" fontId="3" fillId="0" borderId="2" xfId="0" applyFont="1" applyBorder="1" applyAlignment="1">
      <alignment horizontal="left" vertical="top" wrapText="1"/>
    </xf>
    <xf numFmtId="0" fontId="3" fillId="0" borderId="4" xfId="0" applyFont="1" applyBorder="1" applyAlignment="1">
      <alignment horizontal="left" vertical="top" wrapText="1"/>
    </xf>
    <xf numFmtId="0" fontId="3" fillId="0" borderId="8" xfId="0" applyFont="1" applyBorder="1" applyAlignment="1">
      <alignment horizontal="center" vertical="top" wrapText="1"/>
    </xf>
    <xf numFmtId="0" fontId="3" fillId="0" borderId="6" xfId="0" applyFont="1" applyBorder="1" applyAlignment="1">
      <alignment horizontal="center" vertical="top" wrapText="1"/>
    </xf>
    <xf numFmtId="0" fontId="3" fillId="0" borderId="3" xfId="0" applyFont="1" applyBorder="1" applyAlignment="1">
      <alignment horizontal="center" vertical="top" wrapText="1"/>
    </xf>
    <xf numFmtId="0" fontId="3" fillId="0" borderId="7" xfId="0" applyFont="1" applyBorder="1" applyAlignment="1">
      <alignment horizontal="center" vertical="top" wrapText="1"/>
    </xf>
    <xf numFmtId="0" fontId="0" fillId="0" borderId="21" xfId="0" applyBorder="1" applyAlignment="1">
      <alignment horizontal="center" vertical="top" wrapText="1"/>
    </xf>
    <xf numFmtId="0" fontId="0" fillId="0" borderId="10" xfId="0" applyBorder="1" applyAlignment="1">
      <alignment horizontal="center" vertical="top" wrapText="1"/>
    </xf>
    <xf numFmtId="172" fontId="3" fillId="0" borderId="3" xfId="0" applyNumberFormat="1" applyFont="1" applyBorder="1" applyAlignment="1" applyProtection="1">
      <alignment horizontal="center" vertical="top"/>
      <protection hidden="1"/>
    </xf>
    <xf numFmtId="172" fontId="3" fillId="0" borderId="0" xfId="0" applyNumberFormat="1" applyFont="1" applyBorder="1" applyAlignment="1" applyProtection="1">
      <alignment horizontal="center" vertical="top"/>
      <protection hidden="1"/>
    </xf>
    <xf numFmtId="172" fontId="3" fillId="0" borderId="7" xfId="0" applyNumberFormat="1" applyFont="1" applyBorder="1" applyAlignment="1" applyProtection="1">
      <alignment horizontal="center" vertical="top"/>
      <protection hidden="1"/>
    </xf>
    <xf numFmtId="0" fontId="3" fillId="0" borderId="3" xfId="0" applyFont="1" applyBorder="1" applyAlignment="1">
      <alignment horizontal="center" vertical="top"/>
    </xf>
    <xf numFmtId="0" fontId="3" fillId="0" borderId="0" xfId="0" applyFont="1" applyBorder="1" applyAlignment="1">
      <alignment horizontal="center" vertical="top"/>
    </xf>
    <xf numFmtId="0" fontId="3" fillId="0" borderId="7" xfId="0" applyFont="1" applyBorder="1" applyAlignment="1">
      <alignment horizontal="center" vertical="top"/>
    </xf>
    <xf numFmtId="0" fontId="18" fillId="0" borderId="3" xfId="0" applyFont="1" applyFill="1" applyBorder="1" applyAlignment="1">
      <alignment horizontal="center" vertical="top"/>
    </xf>
    <xf numFmtId="0" fontId="18" fillId="0" borderId="0" xfId="0" applyFont="1" applyFill="1" applyBorder="1" applyAlignment="1">
      <alignment horizontal="center" vertical="top"/>
    </xf>
    <xf numFmtId="0" fontId="18" fillId="0" borderId="7" xfId="0" applyFont="1" applyFill="1" applyBorder="1" applyAlignment="1">
      <alignment horizontal="center" vertical="top"/>
    </xf>
    <xf numFmtId="0" fontId="6" fillId="0" borderId="3" xfId="0" quotePrefix="1" applyFont="1" applyBorder="1" applyAlignment="1">
      <alignment horizontal="center" vertical="top"/>
    </xf>
    <xf numFmtId="0" fontId="6" fillId="0" borderId="0" xfId="0" quotePrefix="1" applyFont="1" applyBorder="1" applyAlignment="1">
      <alignment horizontal="center" vertical="top"/>
    </xf>
    <xf numFmtId="0" fontId="6" fillId="0" borderId="7" xfId="0" quotePrefix="1" applyFont="1" applyBorder="1" applyAlignment="1">
      <alignment horizontal="center" vertical="top"/>
    </xf>
    <xf numFmtId="0" fontId="17" fillId="5" borderId="0" xfId="0" applyFont="1" applyFill="1" applyBorder="1" applyAlignment="1" applyProtection="1">
      <alignment horizontal="center" vertical="center" wrapText="1"/>
      <protection hidden="1"/>
    </xf>
    <xf numFmtId="0" fontId="17" fillId="0" borderId="0" xfId="0" applyFont="1" applyFill="1" applyBorder="1" applyAlignment="1">
      <alignment horizontal="left" vertical="top" wrapText="1"/>
    </xf>
    <xf numFmtId="38" fontId="14" fillId="0" borderId="5" xfId="0" applyNumberFormat="1" applyFont="1" applyBorder="1" applyAlignment="1">
      <alignment horizontal="center" vertical="top"/>
    </xf>
    <xf numFmtId="0" fontId="14" fillId="0" borderId="2" xfId="0" applyFont="1" applyBorder="1" applyAlignment="1">
      <alignment horizontal="center" vertical="top"/>
    </xf>
    <xf numFmtId="0" fontId="14" fillId="0" borderId="4" xfId="0" applyFont="1" applyBorder="1" applyAlignment="1">
      <alignment horizontal="center" vertical="top"/>
    </xf>
    <xf numFmtId="0" fontId="3" fillId="0" borderId="8" xfId="0" applyFont="1" applyBorder="1" applyAlignment="1">
      <alignment vertical="top"/>
    </xf>
    <xf numFmtId="0" fontId="3" fillId="0" borderId="0" xfId="0" applyFont="1" applyBorder="1" applyAlignment="1">
      <alignment vertical="top"/>
    </xf>
    <xf numFmtId="0" fontId="3" fillId="0" borderId="6" xfId="0" applyFont="1" applyBorder="1" applyAlignment="1">
      <alignment vertical="top"/>
    </xf>
    <xf numFmtId="0" fontId="0" fillId="0" borderId="3" xfId="0" applyBorder="1" applyAlignment="1">
      <alignment horizontal="left" vertical="top" wrapText="1"/>
    </xf>
    <xf numFmtId="0" fontId="0" fillId="0" borderId="0" xfId="0" applyBorder="1" applyAlignment="1">
      <alignment horizontal="left" vertical="top" wrapText="1"/>
    </xf>
    <xf numFmtId="0" fontId="0" fillId="0" borderId="7" xfId="0" applyBorder="1" applyAlignment="1">
      <alignment horizontal="left" vertical="top" wrapText="1"/>
    </xf>
    <xf numFmtId="0" fontId="3" fillId="0" borderId="8" xfId="0" applyFont="1" applyBorder="1" applyAlignment="1" applyProtection="1">
      <alignment horizontal="left" vertical="center" wrapText="1"/>
      <protection hidden="1"/>
    </xf>
    <xf numFmtId="0" fontId="3" fillId="0" borderId="6" xfId="0" applyFont="1" applyBorder="1" applyAlignment="1" applyProtection="1">
      <alignment horizontal="left" vertical="center" wrapText="1"/>
      <protection hidden="1"/>
    </xf>
    <xf numFmtId="0" fontId="18" fillId="0" borderId="8" xfId="0" applyFont="1" applyBorder="1" applyAlignment="1">
      <alignment horizontal="left" vertical="center"/>
    </xf>
    <xf numFmtId="0" fontId="18" fillId="0" borderId="9" xfId="0" applyFont="1" applyBorder="1" applyAlignment="1">
      <alignment horizontal="left" vertical="center"/>
    </xf>
    <xf numFmtId="0" fontId="3" fillId="0" borderId="3" xfId="0" applyFont="1" applyBorder="1" applyAlignment="1" applyProtection="1">
      <alignment horizontal="center" vertical="top"/>
      <protection hidden="1"/>
    </xf>
    <xf numFmtId="0" fontId="3" fillId="0" borderId="0" xfId="0" applyFont="1" applyBorder="1" applyAlignment="1" applyProtection="1">
      <alignment horizontal="center" vertical="top"/>
      <protection hidden="1"/>
    </xf>
    <xf numFmtId="0" fontId="3" fillId="0" borderId="7" xfId="0" applyFont="1" applyBorder="1" applyAlignment="1" applyProtection="1">
      <alignment horizontal="center" vertical="top"/>
      <protection hidden="1"/>
    </xf>
    <xf numFmtId="0" fontId="18" fillId="0" borderId="3" xfId="0" applyFont="1" applyFill="1" applyBorder="1" applyAlignment="1" applyProtection="1">
      <alignment horizontal="center" vertical="top"/>
      <protection hidden="1"/>
    </xf>
    <xf numFmtId="0" fontId="18" fillId="0" borderId="0" xfId="0" applyFont="1" applyFill="1" applyBorder="1" applyAlignment="1" applyProtection="1">
      <alignment horizontal="center" vertical="top"/>
      <protection hidden="1"/>
    </xf>
    <xf numFmtId="0" fontId="18" fillId="0" borderId="7" xfId="0" applyFont="1" applyFill="1" applyBorder="1" applyAlignment="1" applyProtection="1">
      <alignment horizontal="center" vertical="top"/>
      <protection hidden="1"/>
    </xf>
    <xf numFmtId="0" fontId="6" fillId="0" borderId="3" xfId="0" quotePrefix="1" applyFont="1" applyBorder="1" applyAlignment="1" applyProtection="1">
      <alignment horizontal="center" vertical="top"/>
      <protection hidden="1"/>
    </xf>
    <xf numFmtId="0" fontId="6" fillId="0" borderId="0" xfId="0" quotePrefix="1" applyFont="1" applyBorder="1" applyAlignment="1" applyProtection="1">
      <alignment horizontal="center" vertical="top"/>
      <protection hidden="1"/>
    </xf>
    <xf numFmtId="0" fontId="6" fillId="0" borderId="7" xfId="0" quotePrefix="1" applyFont="1" applyBorder="1" applyAlignment="1" applyProtection="1">
      <alignment horizontal="center" vertical="top"/>
      <protection hidden="1"/>
    </xf>
    <xf numFmtId="0" fontId="18" fillId="0" borderId="8" xfId="0" applyFont="1" applyBorder="1" applyAlignment="1" applyProtection="1">
      <alignment horizontal="left" vertical="center"/>
      <protection hidden="1"/>
    </xf>
    <xf numFmtId="0" fontId="18" fillId="0" borderId="9" xfId="0" applyFont="1" applyBorder="1" applyAlignment="1" applyProtection="1">
      <alignment horizontal="left" vertical="center"/>
      <protection hidden="1"/>
    </xf>
    <xf numFmtId="0" fontId="3" fillId="0" borderId="5" xfId="0" applyFont="1" applyBorder="1" applyAlignment="1" applyProtection="1">
      <alignment horizontal="left" vertical="top" wrapText="1"/>
      <protection hidden="1"/>
    </xf>
    <xf numFmtId="0" fontId="3" fillId="0" borderId="2" xfId="0" applyFont="1" applyBorder="1" applyAlignment="1" applyProtection="1">
      <alignment horizontal="left" vertical="top" wrapText="1"/>
      <protection hidden="1"/>
    </xf>
    <xf numFmtId="0" fontId="3" fillId="0" borderId="4" xfId="0" applyFont="1" applyBorder="1" applyAlignment="1" applyProtection="1">
      <alignment horizontal="left" vertical="top" wrapText="1"/>
      <protection hidden="1"/>
    </xf>
    <xf numFmtId="38" fontId="14" fillId="0" borderId="5" xfId="0" applyNumberFormat="1" applyFont="1" applyBorder="1" applyAlignment="1" applyProtection="1">
      <alignment horizontal="center" vertical="top"/>
      <protection hidden="1"/>
    </xf>
    <xf numFmtId="0" fontId="14" fillId="0" borderId="2" xfId="0" applyFont="1" applyBorder="1" applyAlignment="1" applyProtection="1">
      <alignment horizontal="center" vertical="top"/>
      <protection hidden="1"/>
    </xf>
    <xf numFmtId="0" fontId="14" fillId="0" borderId="4" xfId="0" applyFont="1" applyBorder="1" applyAlignment="1" applyProtection="1">
      <alignment horizontal="center" vertical="top"/>
      <protection hidden="1"/>
    </xf>
    <xf numFmtId="0" fontId="0" fillId="0" borderId="8" xfId="0" applyFill="1" applyBorder="1" applyAlignment="1" applyProtection="1">
      <alignment horizontal="center" vertical="center" wrapText="1"/>
      <protection hidden="1"/>
    </xf>
    <xf numFmtId="0" fontId="0" fillId="0" borderId="6" xfId="0" applyFill="1" applyBorder="1" applyAlignment="1" applyProtection="1">
      <alignment horizontal="center" vertical="center" wrapText="1"/>
      <protection hidden="1"/>
    </xf>
    <xf numFmtId="0" fontId="0" fillId="0" borderId="21" xfId="0" applyFill="1" applyBorder="1" applyAlignment="1" applyProtection="1">
      <alignment horizontal="center" vertical="center" wrapText="1"/>
      <protection hidden="1"/>
    </xf>
    <xf numFmtId="0" fontId="0" fillId="0" borderId="10" xfId="0" applyFill="1" applyBorder="1" applyAlignment="1" applyProtection="1">
      <alignment horizontal="center" vertical="center" wrapText="1"/>
      <protection hidden="1"/>
    </xf>
    <xf numFmtId="0" fontId="3" fillId="0" borderId="12" xfId="0" applyFont="1" applyFill="1" applyBorder="1" applyAlignment="1" applyProtection="1">
      <alignment horizontal="center" vertical="center"/>
      <protection hidden="1"/>
    </xf>
    <xf numFmtId="0" fontId="3" fillId="0" borderId="19" xfId="0" applyFont="1" applyFill="1" applyBorder="1" applyAlignment="1" applyProtection="1">
      <alignment horizontal="center" vertical="center"/>
      <protection hidden="1"/>
    </xf>
    <xf numFmtId="0" fontId="0" fillId="0" borderId="21" xfId="0" applyFill="1" applyBorder="1" applyAlignment="1" applyProtection="1">
      <alignment horizontal="center" vertical="center"/>
      <protection hidden="1"/>
    </xf>
    <xf numFmtId="0" fontId="0" fillId="0" borderId="10" xfId="0" applyFill="1" applyBorder="1" applyAlignment="1" applyProtection="1">
      <alignment horizontal="center" vertical="center"/>
      <protection hidden="1"/>
    </xf>
    <xf numFmtId="0" fontId="0" fillId="0" borderId="21" xfId="0" applyFill="1" applyBorder="1" applyAlignment="1" applyProtection="1">
      <alignment horizontal="center" vertical="top"/>
      <protection hidden="1"/>
    </xf>
    <xf numFmtId="0" fontId="0" fillId="0" borderId="10" xfId="0" applyFill="1" applyBorder="1" applyAlignment="1" applyProtection="1">
      <alignment horizontal="center" vertical="top"/>
      <protection hidden="1"/>
    </xf>
    <xf numFmtId="0" fontId="3" fillId="0" borderId="8" xfId="0" applyFont="1" applyFill="1" applyBorder="1" applyAlignment="1" applyProtection="1">
      <alignment horizontal="center" vertical="center"/>
      <protection hidden="1"/>
    </xf>
    <xf numFmtId="0" fontId="3" fillId="0" borderId="6" xfId="0" applyFont="1" applyFill="1" applyBorder="1" applyAlignment="1" applyProtection="1">
      <alignment horizontal="center" vertical="center"/>
      <protection hidden="1"/>
    </xf>
    <xf numFmtId="0" fontId="3" fillId="0" borderId="3" xfId="0" applyFont="1" applyFill="1" applyBorder="1" applyAlignment="1" applyProtection="1">
      <alignment horizontal="center" vertical="center"/>
      <protection hidden="1"/>
    </xf>
    <xf numFmtId="0" fontId="3" fillId="0" borderId="7" xfId="0" applyFont="1" applyFill="1" applyBorder="1" applyAlignment="1" applyProtection="1">
      <alignment horizontal="center" vertical="center"/>
      <protection hidden="1"/>
    </xf>
    <xf numFmtId="0" fontId="3" fillId="0" borderId="5" xfId="0" applyFont="1" applyFill="1" applyBorder="1" applyAlignment="1" applyProtection="1">
      <alignment horizontal="center" vertical="center"/>
      <protection hidden="1"/>
    </xf>
    <xf numFmtId="0" fontId="3" fillId="0" borderId="4" xfId="0" applyFont="1" applyFill="1" applyBorder="1" applyAlignment="1" applyProtection="1">
      <alignment horizontal="center" vertical="center"/>
      <protection hidden="1"/>
    </xf>
    <xf numFmtId="0" fontId="0" fillId="0" borderId="3" xfId="0" applyFill="1" applyBorder="1" applyAlignment="1" applyProtection="1">
      <alignment horizontal="center" vertical="center" wrapText="1"/>
      <protection hidden="1"/>
    </xf>
    <xf numFmtId="0" fontId="3" fillId="0" borderId="8" xfId="0" applyFont="1" applyBorder="1" applyAlignment="1" applyProtection="1">
      <alignment horizontal="center" vertical="center" wrapText="1"/>
      <protection hidden="1"/>
    </xf>
    <xf numFmtId="0" fontId="3" fillId="0" borderId="6" xfId="0" applyFont="1" applyBorder="1" applyAlignment="1" applyProtection="1">
      <alignment horizontal="center" vertical="center" wrapText="1"/>
      <protection hidden="1"/>
    </xf>
    <xf numFmtId="0" fontId="3" fillId="0" borderId="3" xfId="0" applyFont="1" applyBorder="1" applyAlignment="1" applyProtection="1">
      <alignment horizontal="center" vertical="center" wrapText="1"/>
      <protection hidden="1"/>
    </xf>
    <xf numFmtId="0" fontId="3" fillId="0" borderId="7" xfId="0" applyFont="1" applyBorder="1" applyAlignment="1" applyProtection="1">
      <alignment horizontal="center" vertical="center" wrapText="1"/>
      <protection hidden="1"/>
    </xf>
    <xf numFmtId="0" fontId="3" fillId="0" borderId="12" xfId="0" applyFont="1" applyFill="1" applyBorder="1" applyAlignment="1" applyProtection="1">
      <alignment horizontal="center" vertical="top"/>
      <protection hidden="1"/>
    </xf>
    <xf numFmtId="0" fontId="3" fillId="0" borderId="19" xfId="0" applyFont="1" applyFill="1" applyBorder="1" applyAlignment="1" applyProtection="1">
      <alignment horizontal="center" vertical="top"/>
      <protection hidden="1"/>
    </xf>
    <xf numFmtId="0" fontId="17" fillId="0" borderId="3" xfId="0" applyFont="1" applyFill="1" applyBorder="1" applyAlignment="1" applyProtection="1">
      <alignment horizontal="left" wrapText="1"/>
    </xf>
    <xf numFmtId="0" fontId="17" fillId="0" borderId="0" xfId="0" applyFont="1" applyFill="1" applyBorder="1" applyAlignment="1" applyProtection="1">
      <alignment horizontal="left" wrapText="1"/>
    </xf>
    <xf numFmtId="0" fontId="17" fillId="0" borderId="7" xfId="0" applyFont="1" applyFill="1" applyBorder="1" applyAlignment="1" applyProtection="1">
      <alignment horizontal="left" wrapText="1"/>
    </xf>
    <xf numFmtId="0" fontId="0" fillId="6" borderId="0" xfId="0" applyFill="1" applyBorder="1" applyAlignment="1">
      <alignment horizontal="left" vertical="top" wrapText="1"/>
    </xf>
    <xf numFmtId="38" fontId="6" fillId="0" borderId="5" xfId="0" applyNumberFormat="1" applyFont="1" applyBorder="1" applyAlignment="1" applyProtection="1">
      <alignment horizontal="center"/>
      <protection hidden="1"/>
    </xf>
    <xf numFmtId="0" fontId="3" fillId="0" borderId="0" xfId="0" applyFont="1" applyBorder="1" applyAlignment="1" applyProtection="1">
      <alignment horizontal="center" vertical="center"/>
      <protection hidden="1"/>
    </xf>
    <xf numFmtId="0" fontId="3" fillId="0" borderId="7" xfId="0" applyFont="1" applyBorder="1" applyAlignment="1" applyProtection="1">
      <alignment horizontal="center" vertical="center"/>
      <protection hidden="1"/>
    </xf>
    <xf numFmtId="0" fontId="8" fillId="0" borderId="0" xfId="0" applyFont="1" applyFill="1" applyBorder="1" applyAlignment="1" applyProtection="1">
      <alignment horizontal="center" vertical="center" wrapText="1"/>
      <protection hidden="1"/>
    </xf>
    <xf numFmtId="0" fontId="8" fillId="0" borderId="7" xfId="0" applyFont="1" applyFill="1" applyBorder="1" applyAlignment="1" applyProtection="1">
      <alignment horizontal="center" vertical="center" wrapText="1"/>
      <protection hidden="1"/>
    </xf>
    <xf numFmtId="166" fontId="7" fillId="0" borderId="0" xfId="0" applyNumberFormat="1" applyFont="1" applyBorder="1" applyAlignment="1" applyProtection="1">
      <alignment horizontal="center" vertical="center" wrapText="1"/>
      <protection hidden="1"/>
    </xf>
    <xf numFmtId="166" fontId="7" fillId="0" borderId="7" xfId="0" applyNumberFormat="1" applyFont="1" applyBorder="1" applyAlignment="1" applyProtection="1">
      <alignment horizontal="center" vertical="center" wrapText="1"/>
      <protection hidden="1"/>
    </xf>
    <xf numFmtId="0" fontId="3" fillId="0" borderId="0" xfId="0" applyFont="1" applyBorder="1" applyAlignment="1" applyProtection="1">
      <alignment horizontal="center" wrapText="1"/>
    </xf>
    <xf numFmtId="0" fontId="3" fillId="0" borderId="7" xfId="0" applyFont="1" applyBorder="1" applyAlignment="1" applyProtection="1">
      <alignment horizontal="center" wrapText="1"/>
    </xf>
  </cellXfs>
  <cellStyles count="139">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Input2decimals" xfId="9" xr:uid="{00000000-0005-0000-0000-000009000000}"/>
    <cellStyle name="Input2decimals 2" xfId="29" xr:uid="{00000000-0005-0000-0000-00001D000000}"/>
    <cellStyle name="Input2decimals 2 2" xfId="87" xr:uid="{00000000-0005-0000-0000-000057000000}"/>
    <cellStyle name="Input2decimals 3" xfId="30" xr:uid="{00000000-0005-0000-0000-00001E000000}"/>
    <cellStyle name="Input2decimals 3 2" xfId="88" xr:uid="{00000000-0005-0000-0000-000058000000}"/>
    <cellStyle name="Input2decimals 4" xfId="86" xr:uid="{00000000-0005-0000-0000-000056000000}"/>
    <cellStyle name="Lien hypertexte" xfId="6" xr:uid="{00000000-0005-0000-0000-000006000000}"/>
    <cellStyle name="Lien hypertexte 2" xfId="12" xr:uid="{00000000-0005-0000-0000-00000C000000}"/>
    <cellStyle name="Milliers" xfId="10" xr:uid="{00000000-0005-0000-0000-00000A000000}"/>
    <cellStyle name="Milliers 2" xfId="13" xr:uid="{00000000-0005-0000-0000-00000D000000}"/>
    <cellStyle name="Milliers 3" xfId="31" xr:uid="{00000000-0005-0000-0000-00001F000000}"/>
    <cellStyle name="Monétaire 2" xfId="32" xr:uid="{00000000-0005-0000-0000-000020000000}"/>
    <cellStyle name="Normal" xfId="0" builtinId="0"/>
    <cellStyle name="Normal 10" xfId="59" xr:uid="{00000000-0005-0000-0000-00003B000000}"/>
    <cellStyle name="Normal 10 2" xfId="85" xr:uid="{00000000-0005-0000-0000-000055000000}"/>
    <cellStyle name="Normal 11" xfId="90" xr:uid="{00000000-0005-0000-0000-00005A000000}"/>
    <cellStyle name="Normal 2" xfId="14" xr:uid="{00000000-0005-0000-0000-00000E000000}"/>
    <cellStyle name="Normal 2 2 2 2" xfId="89" xr:uid="{00000000-0005-0000-0000-000059000000}"/>
    <cellStyle name="Normal 3" xfId="11" xr:uid="{00000000-0005-0000-0000-00000B000000}"/>
    <cellStyle name="Normal 4" xfId="15" xr:uid="{00000000-0005-0000-0000-00000F000000}"/>
    <cellStyle name="Normal 4 2" xfId="16" xr:uid="{00000000-0005-0000-0000-000010000000}"/>
    <cellStyle name="Normal 5" xfId="17" xr:uid="{00000000-0005-0000-0000-000011000000}"/>
    <cellStyle name="Normal 6" xfId="18" xr:uid="{00000000-0005-0000-0000-000012000000}"/>
    <cellStyle name="Normal 6 2" xfId="19" xr:uid="{00000000-0005-0000-0000-000013000000}"/>
    <cellStyle name="Normal 6 2 2" xfId="33" xr:uid="{00000000-0005-0000-0000-000021000000}"/>
    <cellStyle name="Normal 6 2 2 2" xfId="34" xr:uid="{00000000-0005-0000-0000-000022000000}"/>
    <cellStyle name="Normal 6 2 2 2 2" xfId="35" xr:uid="{00000000-0005-0000-0000-000023000000}"/>
    <cellStyle name="Normal 6 2 2 2 2 2" xfId="64" xr:uid="{00000000-0005-0000-0000-000040000000}"/>
    <cellStyle name="Normal 6 2 2 2 2 2 2" xfId="91" xr:uid="{00000000-0005-0000-0000-00005B000000}"/>
    <cellStyle name="Normal 6 2 2 2 2 3" xfId="92" xr:uid="{00000000-0005-0000-0000-00005C000000}"/>
    <cellStyle name="Normal 6 2 2 2 3" xfId="63" xr:uid="{00000000-0005-0000-0000-00003F000000}"/>
    <cellStyle name="Normal 6 2 2 2 3 2" xfId="93" xr:uid="{00000000-0005-0000-0000-00005D000000}"/>
    <cellStyle name="Normal 6 2 2 2 4" xfId="94" xr:uid="{00000000-0005-0000-0000-00005E000000}"/>
    <cellStyle name="Normal 6 2 2 3" xfId="36" xr:uid="{00000000-0005-0000-0000-000024000000}"/>
    <cellStyle name="Normal 6 2 2 3 2" xfId="65" xr:uid="{00000000-0005-0000-0000-000041000000}"/>
    <cellStyle name="Normal 6 2 2 3 2 2" xfId="95" xr:uid="{00000000-0005-0000-0000-00005F000000}"/>
    <cellStyle name="Normal 6 2 2 3 3" xfId="96" xr:uid="{00000000-0005-0000-0000-000060000000}"/>
    <cellStyle name="Normal 6 2 2 4" xfId="37" xr:uid="{00000000-0005-0000-0000-000025000000}"/>
    <cellStyle name="Normal 6 2 2 4 2" xfId="66" xr:uid="{00000000-0005-0000-0000-000042000000}"/>
    <cellStyle name="Normal 6 2 2 4 2 2" xfId="97" xr:uid="{00000000-0005-0000-0000-000061000000}"/>
    <cellStyle name="Normal 6 2 2 4 3" xfId="98" xr:uid="{00000000-0005-0000-0000-000062000000}"/>
    <cellStyle name="Normal 6 2 2 5" xfId="62" xr:uid="{00000000-0005-0000-0000-00003E000000}"/>
    <cellStyle name="Normal 6 2 2 5 2" xfId="99" xr:uid="{00000000-0005-0000-0000-000063000000}"/>
    <cellStyle name="Normal 6 2 2 6" xfId="100" xr:uid="{00000000-0005-0000-0000-000064000000}"/>
    <cellStyle name="Normal 6 2 3" xfId="38" xr:uid="{00000000-0005-0000-0000-000026000000}"/>
    <cellStyle name="Normal 6 2 3 2" xfId="39" xr:uid="{00000000-0005-0000-0000-000027000000}"/>
    <cellStyle name="Normal 6 2 3 2 2" xfId="68" xr:uid="{00000000-0005-0000-0000-000044000000}"/>
    <cellStyle name="Normal 6 2 3 2 2 2" xfId="101" xr:uid="{00000000-0005-0000-0000-000065000000}"/>
    <cellStyle name="Normal 6 2 3 2 3" xfId="102" xr:uid="{00000000-0005-0000-0000-000066000000}"/>
    <cellStyle name="Normal 6 2 3 3" xfId="67" xr:uid="{00000000-0005-0000-0000-000043000000}"/>
    <cellStyle name="Normal 6 2 3 3 2" xfId="103" xr:uid="{00000000-0005-0000-0000-000067000000}"/>
    <cellStyle name="Normal 6 2 3 4" xfId="104" xr:uid="{00000000-0005-0000-0000-000068000000}"/>
    <cellStyle name="Normal 6 2 4" xfId="40" xr:uid="{00000000-0005-0000-0000-000028000000}"/>
    <cellStyle name="Normal 6 2 4 2" xfId="41" xr:uid="{00000000-0005-0000-0000-000029000000}"/>
    <cellStyle name="Normal 6 2 4 2 2" xfId="70" xr:uid="{00000000-0005-0000-0000-000046000000}"/>
    <cellStyle name="Normal 6 2 4 2 2 2" xfId="105" xr:uid="{00000000-0005-0000-0000-000069000000}"/>
    <cellStyle name="Normal 6 2 4 2 3" xfId="106" xr:uid="{00000000-0005-0000-0000-00006A000000}"/>
    <cellStyle name="Normal 6 2 4 3" xfId="69" xr:uid="{00000000-0005-0000-0000-000045000000}"/>
    <cellStyle name="Normal 6 2 4 3 2" xfId="107" xr:uid="{00000000-0005-0000-0000-00006B000000}"/>
    <cellStyle name="Normal 6 2 4 4" xfId="108" xr:uid="{00000000-0005-0000-0000-00006C000000}"/>
    <cellStyle name="Normal 6 2 5" xfId="42" xr:uid="{00000000-0005-0000-0000-00002A000000}"/>
    <cellStyle name="Normal 6 2 5 2" xfId="71" xr:uid="{00000000-0005-0000-0000-000047000000}"/>
    <cellStyle name="Normal 6 2 5 2 2" xfId="109" xr:uid="{00000000-0005-0000-0000-00006D000000}"/>
    <cellStyle name="Normal 6 2 5 3" xfId="110" xr:uid="{00000000-0005-0000-0000-00006E000000}"/>
    <cellStyle name="Normal 6 2 6" xfId="43" xr:uid="{00000000-0005-0000-0000-00002B000000}"/>
    <cellStyle name="Normal 6 2 6 2" xfId="72" xr:uid="{00000000-0005-0000-0000-000048000000}"/>
    <cellStyle name="Normal 6 2 6 2 2" xfId="111" xr:uid="{00000000-0005-0000-0000-00006F000000}"/>
    <cellStyle name="Normal 6 2 6 3" xfId="112" xr:uid="{00000000-0005-0000-0000-000070000000}"/>
    <cellStyle name="Normal 6 2 7" xfId="61" xr:uid="{00000000-0005-0000-0000-00003D000000}"/>
    <cellStyle name="Normal 6 2 7 2" xfId="113" xr:uid="{00000000-0005-0000-0000-000071000000}"/>
    <cellStyle name="Normal 6 2 8" xfId="114" xr:uid="{00000000-0005-0000-0000-000072000000}"/>
    <cellStyle name="Normal 6 3" xfId="44" xr:uid="{00000000-0005-0000-0000-00002C000000}"/>
    <cellStyle name="Normal 6 3 2" xfId="45" xr:uid="{00000000-0005-0000-0000-00002D000000}"/>
    <cellStyle name="Normal 6 3 2 2" xfId="46" xr:uid="{00000000-0005-0000-0000-00002E000000}"/>
    <cellStyle name="Normal 6 3 2 2 2" xfId="75" xr:uid="{00000000-0005-0000-0000-00004B000000}"/>
    <cellStyle name="Normal 6 3 2 2 2 2" xfId="115" xr:uid="{00000000-0005-0000-0000-000073000000}"/>
    <cellStyle name="Normal 6 3 2 2 3" xfId="116" xr:uid="{00000000-0005-0000-0000-000074000000}"/>
    <cellStyle name="Normal 6 3 2 3" xfId="74" xr:uid="{00000000-0005-0000-0000-00004A000000}"/>
    <cellStyle name="Normal 6 3 2 3 2" xfId="117" xr:uid="{00000000-0005-0000-0000-000075000000}"/>
    <cellStyle name="Normal 6 3 2 4" xfId="118" xr:uid="{00000000-0005-0000-0000-000076000000}"/>
    <cellStyle name="Normal 6 3 3" xfId="47" xr:uid="{00000000-0005-0000-0000-00002F000000}"/>
    <cellStyle name="Normal 6 3 3 2" xfId="76" xr:uid="{00000000-0005-0000-0000-00004C000000}"/>
    <cellStyle name="Normal 6 3 3 2 2" xfId="119" xr:uid="{00000000-0005-0000-0000-000077000000}"/>
    <cellStyle name="Normal 6 3 3 3" xfId="120" xr:uid="{00000000-0005-0000-0000-000078000000}"/>
    <cellStyle name="Normal 6 3 4" xfId="48" xr:uid="{00000000-0005-0000-0000-000030000000}"/>
    <cellStyle name="Normal 6 3 4 2" xfId="77" xr:uid="{00000000-0005-0000-0000-00004D000000}"/>
    <cellStyle name="Normal 6 3 4 2 2" xfId="121" xr:uid="{00000000-0005-0000-0000-000079000000}"/>
    <cellStyle name="Normal 6 3 4 3" xfId="122" xr:uid="{00000000-0005-0000-0000-00007A000000}"/>
    <cellStyle name="Normal 6 3 5" xfId="73" xr:uid="{00000000-0005-0000-0000-000049000000}"/>
    <cellStyle name="Normal 6 3 5 2" xfId="123" xr:uid="{00000000-0005-0000-0000-00007B000000}"/>
    <cellStyle name="Normal 6 3 6" xfId="124" xr:uid="{00000000-0005-0000-0000-00007C000000}"/>
    <cellStyle name="Normal 6 4" xfId="49" xr:uid="{00000000-0005-0000-0000-000031000000}"/>
    <cellStyle name="Normal 6 4 2" xfId="50" xr:uid="{00000000-0005-0000-0000-000032000000}"/>
    <cellStyle name="Normal 6 4 2 2" xfId="79" xr:uid="{00000000-0005-0000-0000-00004F000000}"/>
    <cellStyle name="Normal 6 4 2 2 2" xfId="125" xr:uid="{00000000-0005-0000-0000-00007D000000}"/>
    <cellStyle name="Normal 6 4 2 3" xfId="126" xr:uid="{00000000-0005-0000-0000-00007E000000}"/>
    <cellStyle name="Normal 6 4 3" xfId="78" xr:uid="{00000000-0005-0000-0000-00004E000000}"/>
    <cellStyle name="Normal 6 4 3 2" xfId="127" xr:uid="{00000000-0005-0000-0000-00007F000000}"/>
    <cellStyle name="Normal 6 4 4" xfId="128" xr:uid="{00000000-0005-0000-0000-000080000000}"/>
    <cellStyle name="Normal 6 5" xfId="51" xr:uid="{00000000-0005-0000-0000-000033000000}"/>
    <cellStyle name="Normal 6 5 2" xfId="52" xr:uid="{00000000-0005-0000-0000-000034000000}"/>
    <cellStyle name="Normal 6 5 2 2" xfId="81" xr:uid="{00000000-0005-0000-0000-000051000000}"/>
    <cellStyle name="Normal 6 5 2 2 2" xfId="129" xr:uid="{00000000-0005-0000-0000-000081000000}"/>
    <cellStyle name="Normal 6 5 2 3" xfId="130" xr:uid="{00000000-0005-0000-0000-000082000000}"/>
    <cellStyle name="Normal 6 5 3" xfId="80" xr:uid="{00000000-0005-0000-0000-000050000000}"/>
    <cellStyle name="Normal 6 5 3 2" xfId="131" xr:uid="{00000000-0005-0000-0000-000083000000}"/>
    <cellStyle name="Normal 6 5 4" xfId="132" xr:uid="{00000000-0005-0000-0000-000084000000}"/>
    <cellStyle name="Normal 6 6" xfId="53" xr:uid="{00000000-0005-0000-0000-000035000000}"/>
    <cellStyle name="Normal 6 6 2" xfId="82" xr:uid="{00000000-0005-0000-0000-000052000000}"/>
    <cellStyle name="Normal 6 6 2 2" xfId="133" xr:uid="{00000000-0005-0000-0000-000085000000}"/>
    <cellStyle name="Normal 6 6 3" xfId="134" xr:uid="{00000000-0005-0000-0000-000086000000}"/>
    <cellStyle name="Normal 6 7" xfId="54" xr:uid="{00000000-0005-0000-0000-000036000000}"/>
    <cellStyle name="Normal 6 7 2" xfId="83" xr:uid="{00000000-0005-0000-0000-000053000000}"/>
    <cellStyle name="Normal 6 7 2 2" xfId="135" xr:uid="{00000000-0005-0000-0000-000087000000}"/>
    <cellStyle name="Normal 6 7 3" xfId="136" xr:uid="{00000000-0005-0000-0000-000088000000}"/>
    <cellStyle name="Normal 6 8" xfId="60" xr:uid="{00000000-0005-0000-0000-00003C000000}"/>
    <cellStyle name="Normal 6 8 2" xfId="137" xr:uid="{00000000-0005-0000-0000-000089000000}"/>
    <cellStyle name="Normal 6 9" xfId="138" xr:uid="{00000000-0005-0000-0000-00008A000000}"/>
    <cellStyle name="Normal 7" xfId="55" xr:uid="{00000000-0005-0000-0000-000037000000}"/>
    <cellStyle name="Normal 8" xfId="56" xr:uid="{00000000-0005-0000-0000-000038000000}"/>
    <cellStyle name="Normal 9" xfId="58" xr:uid="{00000000-0005-0000-0000-00003A000000}"/>
    <cellStyle name="Normal 9 2" xfId="84" xr:uid="{00000000-0005-0000-0000-000054000000}"/>
    <cellStyle name="Normal_bsif54annuelf02" xfId="28" xr:uid="{00000000-0005-0000-0000-00001C000000}"/>
    <cellStyle name="Percent" xfId="1" xr:uid="{00000000-0005-0000-0000-000001000000}"/>
    <cellStyle name="Pourcentage" xfId="7" xr:uid="{00000000-0005-0000-0000-000007000000}"/>
    <cellStyle name="Pourcentage 2" xfId="57" xr:uid="{00000000-0005-0000-0000-000039000000}"/>
    <cellStyle name="STYL0 - Style1" xfId="20" xr:uid="{00000000-0005-0000-0000-000014000000}"/>
    <cellStyle name="STYL1 - Style2" xfId="21" xr:uid="{00000000-0005-0000-0000-000015000000}"/>
    <cellStyle name="STYL2 - Style3" xfId="22" xr:uid="{00000000-0005-0000-0000-000016000000}"/>
    <cellStyle name="STYL3 - Style4" xfId="23" xr:uid="{00000000-0005-0000-0000-000017000000}"/>
    <cellStyle name="STYL4 - Style5" xfId="24" xr:uid="{00000000-0005-0000-0000-000018000000}"/>
    <cellStyle name="STYL5 - Style6" xfId="25" xr:uid="{00000000-0005-0000-0000-000019000000}"/>
    <cellStyle name="STYL6 - Style7" xfId="26" xr:uid="{00000000-0005-0000-0000-00001A000000}"/>
    <cellStyle name="STYL7 - Style8" xfId="27" xr:uid="{00000000-0005-0000-0000-00001B000000}"/>
    <cellStyle name="Unlocked Input" xfId="8" xr:uid="{00000000-0005-0000-0000-000008000000}"/>
  </cellStyles>
  <dxfs count="1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FFFF"/>
      </font>
    </dxf>
    <dxf>
      <font>
        <color rgb="FFFFFFFF"/>
      </font>
    </dxf>
    <dxf>
      <font>
        <color theme="0"/>
      </font>
    </dxf>
    <dxf>
      <font>
        <color theme="0"/>
      </font>
    </dxf>
    <dxf>
      <font>
        <color theme="0"/>
      </font>
    </dxf>
    <dxf>
      <font>
        <color theme="0"/>
      </font>
    </dxf>
    <dxf>
      <font>
        <color theme="0" tint="-0.14960173345133823"/>
      </font>
    </dxf>
    <dxf>
      <font>
        <color theme="0" tint="-0.14960173345133823"/>
      </font>
    </dxf>
    <dxf>
      <font>
        <color theme="0" tint="-0.14960173345133823"/>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O$13" lockText="1" noThreeD="1"/>
</file>

<file path=xl/ctrlProps/ctrlProp10.xml><?xml version="1.0" encoding="utf-8"?>
<formControlPr xmlns="http://schemas.microsoft.com/office/spreadsheetml/2009/9/main" objectType="CheckBox" fmlaLink="$O$22" lockText="1" noThreeD="1"/>
</file>

<file path=xl/ctrlProps/ctrlProp100.xml><?xml version="1.0" encoding="utf-8"?>
<formControlPr xmlns="http://schemas.microsoft.com/office/spreadsheetml/2009/9/main" objectType="CheckBox" fmlaLink="$S$31" lockText="1" noThreeD="1"/>
</file>

<file path=xl/ctrlProps/ctrlProp101.xml><?xml version="1.0" encoding="utf-8"?>
<formControlPr xmlns="http://schemas.microsoft.com/office/spreadsheetml/2009/9/main" objectType="CheckBox" fmlaLink="$T$12" lockText="1" noThreeD="1"/>
</file>

<file path=xl/ctrlProps/ctrlProp102.xml><?xml version="1.0" encoding="utf-8"?>
<formControlPr xmlns="http://schemas.microsoft.com/office/spreadsheetml/2009/9/main" objectType="CheckBox" fmlaLink="$T$13" lockText="1" noThreeD="1"/>
</file>

<file path=xl/ctrlProps/ctrlProp103.xml><?xml version="1.0" encoding="utf-8"?>
<formControlPr xmlns="http://schemas.microsoft.com/office/spreadsheetml/2009/9/main" objectType="CheckBox" fmlaLink="$T$14" lockText="1" noThreeD="1"/>
</file>

<file path=xl/ctrlProps/ctrlProp104.xml><?xml version="1.0" encoding="utf-8"?>
<formControlPr xmlns="http://schemas.microsoft.com/office/spreadsheetml/2009/9/main" objectType="CheckBox" fmlaLink="$T$15" lockText="1" noThreeD="1"/>
</file>

<file path=xl/ctrlProps/ctrlProp105.xml><?xml version="1.0" encoding="utf-8"?>
<formControlPr xmlns="http://schemas.microsoft.com/office/spreadsheetml/2009/9/main" objectType="CheckBox" fmlaLink="$T$16" lockText="1" noThreeD="1"/>
</file>

<file path=xl/ctrlProps/ctrlProp106.xml><?xml version="1.0" encoding="utf-8"?>
<formControlPr xmlns="http://schemas.microsoft.com/office/spreadsheetml/2009/9/main" objectType="CheckBox" fmlaLink="$T$17" lockText="1" noThreeD="1"/>
</file>

<file path=xl/ctrlProps/ctrlProp107.xml><?xml version="1.0" encoding="utf-8"?>
<formControlPr xmlns="http://schemas.microsoft.com/office/spreadsheetml/2009/9/main" objectType="CheckBox" fmlaLink="$T$18" lockText="1" noThreeD="1"/>
</file>

<file path=xl/ctrlProps/ctrlProp108.xml><?xml version="1.0" encoding="utf-8"?>
<formControlPr xmlns="http://schemas.microsoft.com/office/spreadsheetml/2009/9/main" objectType="CheckBox" fmlaLink="$T$19" lockText="1" noThreeD="1"/>
</file>

<file path=xl/ctrlProps/ctrlProp109.xml><?xml version="1.0" encoding="utf-8"?>
<formControlPr xmlns="http://schemas.microsoft.com/office/spreadsheetml/2009/9/main" objectType="CheckBox" fmlaLink="$T$20" lockText="1" noThreeD="1"/>
</file>

<file path=xl/ctrlProps/ctrlProp11.xml><?xml version="1.0" encoding="utf-8"?>
<formControlPr xmlns="http://schemas.microsoft.com/office/spreadsheetml/2009/9/main" objectType="CheckBox" fmlaLink="$O$23" lockText="1" noThreeD="1"/>
</file>

<file path=xl/ctrlProps/ctrlProp110.xml><?xml version="1.0" encoding="utf-8"?>
<formControlPr xmlns="http://schemas.microsoft.com/office/spreadsheetml/2009/9/main" objectType="CheckBox" fmlaLink="$T$21" lockText="1" noThreeD="1"/>
</file>

<file path=xl/ctrlProps/ctrlProp111.xml><?xml version="1.0" encoding="utf-8"?>
<formControlPr xmlns="http://schemas.microsoft.com/office/spreadsheetml/2009/9/main" objectType="CheckBox" fmlaLink="$T$22" lockText="1" noThreeD="1"/>
</file>

<file path=xl/ctrlProps/ctrlProp112.xml><?xml version="1.0" encoding="utf-8"?>
<formControlPr xmlns="http://schemas.microsoft.com/office/spreadsheetml/2009/9/main" objectType="CheckBox" fmlaLink="$T$23" lockText="1" noThreeD="1"/>
</file>

<file path=xl/ctrlProps/ctrlProp113.xml><?xml version="1.0" encoding="utf-8"?>
<formControlPr xmlns="http://schemas.microsoft.com/office/spreadsheetml/2009/9/main" objectType="CheckBox" fmlaLink="$T$24" lockText="1" noThreeD="1"/>
</file>

<file path=xl/ctrlProps/ctrlProp114.xml><?xml version="1.0" encoding="utf-8"?>
<formControlPr xmlns="http://schemas.microsoft.com/office/spreadsheetml/2009/9/main" objectType="CheckBox" fmlaLink="$T$25" lockText="1" noThreeD="1"/>
</file>

<file path=xl/ctrlProps/ctrlProp115.xml><?xml version="1.0" encoding="utf-8"?>
<formControlPr xmlns="http://schemas.microsoft.com/office/spreadsheetml/2009/9/main" objectType="CheckBox" fmlaLink="$T$26" lockText="1" noThreeD="1"/>
</file>

<file path=xl/ctrlProps/ctrlProp116.xml><?xml version="1.0" encoding="utf-8"?>
<formControlPr xmlns="http://schemas.microsoft.com/office/spreadsheetml/2009/9/main" objectType="CheckBox" fmlaLink="$T$27" lockText="1" noThreeD="1"/>
</file>

<file path=xl/ctrlProps/ctrlProp117.xml><?xml version="1.0" encoding="utf-8"?>
<formControlPr xmlns="http://schemas.microsoft.com/office/spreadsheetml/2009/9/main" objectType="CheckBox" fmlaLink="$T$28" lockText="1" noThreeD="1"/>
</file>

<file path=xl/ctrlProps/ctrlProp118.xml><?xml version="1.0" encoding="utf-8"?>
<formControlPr xmlns="http://schemas.microsoft.com/office/spreadsheetml/2009/9/main" objectType="CheckBox" fmlaLink="$T$29" lockText="1" noThreeD="1"/>
</file>

<file path=xl/ctrlProps/ctrlProp119.xml><?xml version="1.0" encoding="utf-8"?>
<formControlPr xmlns="http://schemas.microsoft.com/office/spreadsheetml/2009/9/main" objectType="CheckBox" fmlaLink="$T$30" lockText="1" noThreeD="1"/>
</file>

<file path=xl/ctrlProps/ctrlProp12.xml><?xml version="1.0" encoding="utf-8"?>
<formControlPr xmlns="http://schemas.microsoft.com/office/spreadsheetml/2009/9/main" objectType="CheckBox" fmlaLink="$O$24" lockText="1" noThreeD="1"/>
</file>

<file path=xl/ctrlProps/ctrlProp120.xml><?xml version="1.0" encoding="utf-8"?>
<formControlPr xmlns="http://schemas.microsoft.com/office/spreadsheetml/2009/9/main" objectType="CheckBox" fmlaLink="$T$31" lockText="1" noThreeD="1"/>
</file>

<file path=xl/ctrlProps/ctrlProp121.xml><?xml version="1.0" encoding="utf-8"?>
<formControlPr xmlns="http://schemas.microsoft.com/office/spreadsheetml/2009/9/main" objectType="CheckBox" fmlaLink="$O$12" lockText="1" noThreeD="1"/>
</file>

<file path=xl/ctrlProps/ctrlProp122.xml><?xml version="1.0" encoding="utf-8"?>
<formControlPr xmlns="http://schemas.microsoft.com/office/spreadsheetml/2009/9/main" objectType="CheckBox" fmlaLink="$O$36" lockText="1" noThreeD="1"/>
</file>

<file path=xl/ctrlProps/ctrlProp123.xml><?xml version="1.0" encoding="utf-8"?>
<formControlPr xmlns="http://schemas.microsoft.com/office/spreadsheetml/2009/9/main" objectType="CheckBox" fmlaLink="$O$37" lockText="1" noThreeD="1"/>
</file>

<file path=xl/ctrlProps/ctrlProp124.xml><?xml version="1.0" encoding="utf-8"?>
<formControlPr xmlns="http://schemas.microsoft.com/office/spreadsheetml/2009/9/main" objectType="CheckBox" fmlaLink="$O$38" lockText="1" noThreeD="1"/>
</file>

<file path=xl/ctrlProps/ctrlProp13.xml><?xml version="1.0" encoding="utf-8"?>
<formControlPr xmlns="http://schemas.microsoft.com/office/spreadsheetml/2009/9/main" objectType="CheckBox" fmlaLink="$O$25" lockText="1" noThreeD="1"/>
</file>

<file path=xl/ctrlProps/ctrlProp14.xml><?xml version="1.0" encoding="utf-8"?>
<formControlPr xmlns="http://schemas.microsoft.com/office/spreadsheetml/2009/9/main" objectType="CheckBox" fmlaLink="$O$26" lockText="1" noThreeD="1"/>
</file>

<file path=xl/ctrlProps/ctrlProp15.xml><?xml version="1.0" encoding="utf-8"?>
<formControlPr xmlns="http://schemas.microsoft.com/office/spreadsheetml/2009/9/main" objectType="CheckBox" fmlaLink="$O$27"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fmlaLink="$O$28" lockText="1" noThreeD="1"/>
</file>

<file path=xl/ctrlProps/ctrlProp18.xml><?xml version="1.0" encoding="utf-8"?>
<formControlPr xmlns="http://schemas.microsoft.com/office/spreadsheetml/2009/9/main" objectType="CheckBox" fmlaLink="$O$29" lockText="1" noThreeD="1"/>
</file>

<file path=xl/ctrlProps/ctrlProp19.xml><?xml version="1.0" encoding="utf-8"?>
<formControlPr xmlns="http://schemas.microsoft.com/office/spreadsheetml/2009/9/main" objectType="CheckBox" fmlaLink="$O$30" lockText="1" noThreeD="1"/>
</file>

<file path=xl/ctrlProps/ctrlProp2.xml><?xml version="1.0" encoding="utf-8"?>
<formControlPr xmlns="http://schemas.microsoft.com/office/spreadsheetml/2009/9/main" objectType="CheckBox" fmlaLink="$O$14" lockText="1" noThreeD="1"/>
</file>

<file path=xl/ctrlProps/ctrlProp20.xml><?xml version="1.0" encoding="utf-8"?>
<formControlPr xmlns="http://schemas.microsoft.com/office/spreadsheetml/2009/9/main" objectType="CheckBox" fmlaLink="$O$31" lockText="1" noThreeD="1"/>
</file>

<file path=xl/ctrlProps/ctrlProp21.xml><?xml version="1.0" encoding="utf-8"?>
<formControlPr xmlns="http://schemas.microsoft.com/office/spreadsheetml/2009/9/main" objectType="CheckBox" fmlaLink="$P$12" lockText="1" noThreeD="1"/>
</file>

<file path=xl/ctrlProps/ctrlProp22.xml><?xml version="1.0" encoding="utf-8"?>
<formControlPr xmlns="http://schemas.microsoft.com/office/spreadsheetml/2009/9/main" objectType="CheckBox" fmlaLink="$P$13" lockText="1" noThreeD="1"/>
</file>

<file path=xl/ctrlProps/ctrlProp23.xml><?xml version="1.0" encoding="utf-8"?>
<formControlPr xmlns="http://schemas.microsoft.com/office/spreadsheetml/2009/9/main" objectType="CheckBox" fmlaLink="$P$14" lockText="1" noThreeD="1"/>
</file>

<file path=xl/ctrlProps/ctrlProp24.xml><?xml version="1.0" encoding="utf-8"?>
<formControlPr xmlns="http://schemas.microsoft.com/office/spreadsheetml/2009/9/main" objectType="CheckBox" fmlaLink="$P$15" lockText="1" noThreeD="1"/>
</file>

<file path=xl/ctrlProps/ctrlProp25.xml><?xml version="1.0" encoding="utf-8"?>
<formControlPr xmlns="http://schemas.microsoft.com/office/spreadsheetml/2009/9/main" objectType="CheckBox" fmlaLink="$P$16" lockText="1" noThreeD="1"/>
</file>

<file path=xl/ctrlProps/ctrlProp26.xml><?xml version="1.0" encoding="utf-8"?>
<formControlPr xmlns="http://schemas.microsoft.com/office/spreadsheetml/2009/9/main" objectType="CheckBox" fmlaLink="$P$17" lockText="1" noThreeD="1"/>
</file>

<file path=xl/ctrlProps/ctrlProp27.xml><?xml version="1.0" encoding="utf-8"?>
<formControlPr xmlns="http://schemas.microsoft.com/office/spreadsheetml/2009/9/main" objectType="CheckBox" fmlaLink="$P$18" lockText="1" noThreeD="1"/>
</file>

<file path=xl/ctrlProps/ctrlProp28.xml><?xml version="1.0" encoding="utf-8"?>
<formControlPr xmlns="http://schemas.microsoft.com/office/spreadsheetml/2009/9/main" objectType="CheckBox" fmlaLink="$P$19" lockText="1" noThreeD="1"/>
</file>

<file path=xl/ctrlProps/ctrlProp29.xml><?xml version="1.0" encoding="utf-8"?>
<formControlPr xmlns="http://schemas.microsoft.com/office/spreadsheetml/2009/9/main" objectType="CheckBox" fmlaLink="$P$20" lockText="1" noThreeD="1"/>
</file>

<file path=xl/ctrlProps/ctrlProp3.xml><?xml version="1.0" encoding="utf-8"?>
<formControlPr xmlns="http://schemas.microsoft.com/office/spreadsheetml/2009/9/main" objectType="CheckBox" fmlaLink="$O$15" lockText="1" noThreeD="1"/>
</file>

<file path=xl/ctrlProps/ctrlProp30.xml><?xml version="1.0" encoding="utf-8"?>
<formControlPr xmlns="http://schemas.microsoft.com/office/spreadsheetml/2009/9/main" objectType="CheckBox" fmlaLink="$P$21" lockText="1" noThreeD="1"/>
</file>

<file path=xl/ctrlProps/ctrlProp31.xml><?xml version="1.0" encoding="utf-8"?>
<formControlPr xmlns="http://schemas.microsoft.com/office/spreadsheetml/2009/9/main" objectType="CheckBox" fmlaLink="$P$22" lockText="1" noThreeD="1"/>
</file>

<file path=xl/ctrlProps/ctrlProp32.xml><?xml version="1.0" encoding="utf-8"?>
<formControlPr xmlns="http://schemas.microsoft.com/office/spreadsheetml/2009/9/main" objectType="CheckBox" fmlaLink="$P$23" lockText="1" noThreeD="1"/>
</file>

<file path=xl/ctrlProps/ctrlProp33.xml><?xml version="1.0" encoding="utf-8"?>
<formControlPr xmlns="http://schemas.microsoft.com/office/spreadsheetml/2009/9/main" objectType="CheckBox" fmlaLink="$P$24" lockText="1" noThreeD="1"/>
</file>

<file path=xl/ctrlProps/ctrlProp34.xml><?xml version="1.0" encoding="utf-8"?>
<formControlPr xmlns="http://schemas.microsoft.com/office/spreadsheetml/2009/9/main" objectType="CheckBox" fmlaLink="$P$25" lockText="1" noThreeD="1"/>
</file>

<file path=xl/ctrlProps/ctrlProp35.xml><?xml version="1.0" encoding="utf-8"?>
<formControlPr xmlns="http://schemas.microsoft.com/office/spreadsheetml/2009/9/main" objectType="CheckBox" fmlaLink="$P$26" lockText="1" noThreeD="1"/>
</file>

<file path=xl/ctrlProps/ctrlProp36.xml><?xml version="1.0" encoding="utf-8"?>
<formControlPr xmlns="http://schemas.microsoft.com/office/spreadsheetml/2009/9/main" objectType="CheckBox" fmlaLink="$P$27" lockText="1" noThreeD="1"/>
</file>

<file path=xl/ctrlProps/ctrlProp37.xml><?xml version="1.0" encoding="utf-8"?>
<formControlPr xmlns="http://schemas.microsoft.com/office/spreadsheetml/2009/9/main" objectType="CheckBox" fmlaLink="$P$28" lockText="1" noThreeD="1"/>
</file>

<file path=xl/ctrlProps/ctrlProp38.xml><?xml version="1.0" encoding="utf-8"?>
<formControlPr xmlns="http://schemas.microsoft.com/office/spreadsheetml/2009/9/main" objectType="CheckBox" fmlaLink="$P$29" lockText="1" noThreeD="1"/>
</file>

<file path=xl/ctrlProps/ctrlProp39.xml><?xml version="1.0" encoding="utf-8"?>
<formControlPr xmlns="http://schemas.microsoft.com/office/spreadsheetml/2009/9/main" objectType="CheckBox" fmlaLink="$P$30" lockText="1" noThreeD="1"/>
</file>

<file path=xl/ctrlProps/ctrlProp4.xml><?xml version="1.0" encoding="utf-8"?>
<formControlPr xmlns="http://schemas.microsoft.com/office/spreadsheetml/2009/9/main" objectType="CheckBox" fmlaLink="$O$16" lockText="1" noThreeD="1"/>
</file>

<file path=xl/ctrlProps/ctrlProp40.xml><?xml version="1.0" encoding="utf-8"?>
<formControlPr xmlns="http://schemas.microsoft.com/office/spreadsheetml/2009/9/main" objectType="CheckBox" fmlaLink="$P$31" lockText="1" noThreeD="1"/>
</file>

<file path=xl/ctrlProps/ctrlProp41.xml><?xml version="1.0" encoding="utf-8"?>
<formControlPr xmlns="http://schemas.microsoft.com/office/spreadsheetml/2009/9/main" objectType="CheckBox" fmlaLink="$Q$12" lockText="1" noThreeD="1"/>
</file>

<file path=xl/ctrlProps/ctrlProp42.xml><?xml version="1.0" encoding="utf-8"?>
<formControlPr xmlns="http://schemas.microsoft.com/office/spreadsheetml/2009/9/main" objectType="CheckBox" fmlaLink="$Q$13" lockText="1" noThreeD="1"/>
</file>

<file path=xl/ctrlProps/ctrlProp43.xml><?xml version="1.0" encoding="utf-8"?>
<formControlPr xmlns="http://schemas.microsoft.com/office/spreadsheetml/2009/9/main" objectType="CheckBox" fmlaLink="$Q$14" lockText="1" noThreeD="1"/>
</file>

<file path=xl/ctrlProps/ctrlProp44.xml><?xml version="1.0" encoding="utf-8"?>
<formControlPr xmlns="http://schemas.microsoft.com/office/spreadsheetml/2009/9/main" objectType="CheckBox" fmlaLink="$Q$15" lockText="1" noThreeD="1"/>
</file>

<file path=xl/ctrlProps/ctrlProp45.xml><?xml version="1.0" encoding="utf-8"?>
<formControlPr xmlns="http://schemas.microsoft.com/office/spreadsheetml/2009/9/main" objectType="CheckBox" fmlaLink="$Q$16" lockText="1" noThreeD="1"/>
</file>

<file path=xl/ctrlProps/ctrlProp46.xml><?xml version="1.0" encoding="utf-8"?>
<formControlPr xmlns="http://schemas.microsoft.com/office/spreadsheetml/2009/9/main" objectType="CheckBox" fmlaLink="$Q$17" lockText="1" noThreeD="1"/>
</file>

<file path=xl/ctrlProps/ctrlProp47.xml><?xml version="1.0" encoding="utf-8"?>
<formControlPr xmlns="http://schemas.microsoft.com/office/spreadsheetml/2009/9/main" objectType="CheckBox" fmlaLink="$Q$18" lockText="1" noThreeD="1"/>
</file>

<file path=xl/ctrlProps/ctrlProp48.xml><?xml version="1.0" encoding="utf-8"?>
<formControlPr xmlns="http://schemas.microsoft.com/office/spreadsheetml/2009/9/main" objectType="CheckBox" fmlaLink="$Q$19" lockText="1" noThreeD="1"/>
</file>

<file path=xl/ctrlProps/ctrlProp49.xml><?xml version="1.0" encoding="utf-8"?>
<formControlPr xmlns="http://schemas.microsoft.com/office/spreadsheetml/2009/9/main" objectType="CheckBox" fmlaLink="$Q$20" lockText="1" noThreeD="1"/>
</file>

<file path=xl/ctrlProps/ctrlProp5.xml><?xml version="1.0" encoding="utf-8"?>
<formControlPr xmlns="http://schemas.microsoft.com/office/spreadsheetml/2009/9/main" objectType="CheckBox" fmlaLink="$O$17" lockText="1" noThreeD="1"/>
</file>

<file path=xl/ctrlProps/ctrlProp50.xml><?xml version="1.0" encoding="utf-8"?>
<formControlPr xmlns="http://schemas.microsoft.com/office/spreadsheetml/2009/9/main" objectType="CheckBox" fmlaLink="$Q$21" lockText="1" noThreeD="1"/>
</file>

<file path=xl/ctrlProps/ctrlProp51.xml><?xml version="1.0" encoding="utf-8"?>
<formControlPr xmlns="http://schemas.microsoft.com/office/spreadsheetml/2009/9/main" objectType="CheckBox" fmlaLink="$Q$22" lockText="1" noThreeD="1"/>
</file>

<file path=xl/ctrlProps/ctrlProp52.xml><?xml version="1.0" encoding="utf-8"?>
<formControlPr xmlns="http://schemas.microsoft.com/office/spreadsheetml/2009/9/main" objectType="CheckBox" fmlaLink="$Q$23" lockText="1" noThreeD="1"/>
</file>

<file path=xl/ctrlProps/ctrlProp53.xml><?xml version="1.0" encoding="utf-8"?>
<formControlPr xmlns="http://schemas.microsoft.com/office/spreadsheetml/2009/9/main" objectType="CheckBox" fmlaLink="$Q$24" lockText="1" noThreeD="1"/>
</file>

<file path=xl/ctrlProps/ctrlProp54.xml><?xml version="1.0" encoding="utf-8"?>
<formControlPr xmlns="http://schemas.microsoft.com/office/spreadsheetml/2009/9/main" objectType="CheckBox" fmlaLink="$Q$25" lockText="1" noThreeD="1"/>
</file>

<file path=xl/ctrlProps/ctrlProp55.xml><?xml version="1.0" encoding="utf-8"?>
<formControlPr xmlns="http://schemas.microsoft.com/office/spreadsheetml/2009/9/main" objectType="CheckBox" fmlaLink="$Q$26" lockText="1" noThreeD="1"/>
</file>

<file path=xl/ctrlProps/ctrlProp56.xml><?xml version="1.0" encoding="utf-8"?>
<formControlPr xmlns="http://schemas.microsoft.com/office/spreadsheetml/2009/9/main" objectType="CheckBox" fmlaLink="$Q$27" lockText="1" noThreeD="1"/>
</file>

<file path=xl/ctrlProps/ctrlProp57.xml><?xml version="1.0" encoding="utf-8"?>
<formControlPr xmlns="http://schemas.microsoft.com/office/spreadsheetml/2009/9/main" objectType="CheckBox" fmlaLink="$Q$28" lockText="1" noThreeD="1"/>
</file>

<file path=xl/ctrlProps/ctrlProp58.xml><?xml version="1.0" encoding="utf-8"?>
<formControlPr xmlns="http://schemas.microsoft.com/office/spreadsheetml/2009/9/main" objectType="CheckBox" fmlaLink="$Q$29" lockText="1" noThreeD="1"/>
</file>

<file path=xl/ctrlProps/ctrlProp59.xml><?xml version="1.0" encoding="utf-8"?>
<formControlPr xmlns="http://schemas.microsoft.com/office/spreadsheetml/2009/9/main" objectType="CheckBox" fmlaLink="$Q$30" lockText="1" noThreeD="1"/>
</file>

<file path=xl/ctrlProps/ctrlProp6.xml><?xml version="1.0" encoding="utf-8"?>
<formControlPr xmlns="http://schemas.microsoft.com/office/spreadsheetml/2009/9/main" objectType="CheckBox" fmlaLink="$O$18" lockText="1" noThreeD="1"/>
</file>

<file path=xl/ctrlProps/ctrlProp60.xml><?xml version="1.0" encoding="utf-8"?>
<formControlPr xmlns="http://schemas.microsoft.com/office/spreadsheetml/2009/9/main" objectType="CheckBox" fmlaLink="$Q$31" lockText="1" noThreeD="1"/>
</file>

<file path=xl/ctrlProps/ctrlProp61.xml><?xml version="1.0" encoding="utf-8"?>
<formControlPr xmlns="http://schemas.microsoft.com/office/spreadsheetml/2009/9/main" objectType="CheckBox" fmlaLink="$R$12" lockText="1" noThreeD="1"/>
</file>

<file path=xl/ctrlProps/ctrlProp62.xml><?xml version="1.0" encoding="utf-8"?>
<formControlPr xmlns="http://schemas.microsoft.com/office/spreadsheetml/2009/9/main" objectType="CheckBox" fmlaLink="$R$13" lockText="1" noThreeD="1"/>
</file>

<file path=xl/ctrlProps/ctrlProp63.xml><?xml version="1.0" encoding="utf-8"?>
<formControlPr xmlns="http://schemas.microsoft.com/office/spreadsheetml/2009/9/main" objectType="CheckBox" fmlaLink="$R$14" lockText="1" noThreeD="1"/>
</file>

<file path=xl/ctrlProps/ctrlProp64.xml><?xml version="1.0" encoding="utf-8"?>
<formControlPr xmlns="http://schemas.microsoft.com/office/spreadsheetml/2009/9/main" objectType="CheckBox" fmlaLink="$R$15" lockText="1" noThreeD="1"/>
</file>

<file path=xl/ctrlProps/ctrlProp65.xml><?xml version="1.0" encoding="utf-8"?>
<formControlPr xmlns="http://schemas.microsoft.com/office/spreadsheetml/2009/9/main" objectType="CheckBox" fmlaLink="$R$16" lockText="1" noThreeD="1"/>
</file>

<file path=xl/ctrlProps/ctrlProp66.xml><?xml version="1.0" encoding="utf-8"?>
<formControlPr xmlns="http://schemas.microsoft.com/office/spreadsheetml/2009/9/main" objectType="CheckBox" fmlaLink="$R$17" lockText="1" noThreeD="1"/>
</file>

<file path=xl/ctrlProps/ctrlProp67.xml><?xml version="1.0" encoding="utf-8"?>
<formControlPr xmlns="http://schemas.microsoft.com/office/spreadsheetml/2009/9/main" objectType="CheckBox" fmlaLink="$R$18" lockText="1" noThreeD="1"/>
</file>

<file path=xl/ctrlProps/ctrlProp68.xml><?xml version="1.0" encoding="utf-8"?>
<formControlPr xmlns="http://schemas.microsoft.com/office/spreadsheetml/2009/9/main" objectType="CheckBox" fmlaLink="$R$19" lockText="1" noThreeD="1"/>
</file>

<file path=xl/ctrlProps/ctrlProp69.xml><?xml version="1.0" encoding="utf-8"?>
<formControlPr xmlns="http://schemas.microsoft.com/office/spreadsheetml/2009/9/main" objectType="CheckBox" fmlaLink="$R$20" lockText="1" noThreeD="1"/>
</file>

<file path=xl/ctrlProps/ctrlProp7.xml><?xml version="1.0" encoding="utf-8"?>
<formControlPr xmlns="http://schemas.microsoft.com/office/spreadsheetml/2009/9/main" objectType="CheckBox" fmlaLink="$O$19" lockText="1" noThreeD="1"/>
</file>

<file path=xl/ctrlProps/ctrlProp70.xml><?xml version="1.0" encoding="utf-8"?>
<formControlPr xmlns="http://schemas.microsoft.com/office/spreadsheetml/2009/9/main" objectType="CheckBox" fmlaLink="$R$21" lockText="1" noThreeD="1"/>
</file>

<file path=xl/ctrlProps/ctrlProp71.xml><?xml version="1.0" encoding="utf-8"?>
<formControlPr xmlns="http://schemas.microsoft.com/office/spreadsheetml/2009/9/main" objectType="CheckBox" fmlaLink="$R$22" lockText="1" noThreeD="1"/>
</file>

<file path=xl/ctrlProps/ctrlProp72.xml><?xml version="1.0" encoding="utf-8"?>
<formControlPr xmlns="http://schemas.microsoft.com/office/spreadsheetml/2009/9/main" objectType="CheckBox" fmlaLink="$R$23" lockText="1" noThreeD="1"/>
</file>

<file path=xl/ctrlProps/ctrlProp73.xml><?xml version="1.0" encoding="utf-8"?>
<formControlPr xmlns="http://schemas.microsoft.com/office/spreadsheetml/2009/9/main" objectType="CheckBox" fmlaLink="$R$24" lockText="1" noThreeD="1"/>
</file>

<file path=xl/ctrlProps/ctrlProp74.xml><?xml version="1.0" encoding="utf-8"?>
<formControlPr xmlns="http://schemas.microsoft.com/office/spreadsheetml/2009/9/main" objectType="CheckBox" fmlaLink="$R$25" lockText="1" noThreeD="1"/>
</file>

<file path=xl/ctrlProps/ctrlProp75.xml><?xml version="1.0" encoding="utf-8"?>
<formControlPr xmlns="http://schemas.microsoft.com/office/spreadsheetml/2009/9/main" objectType="CheckBox" fmlaLink="$R$26" lockText="1" noThreeD="1"/>
</file>

<file path=xl/ctrlProps/ctrlProp76.xml><?xml version="1.0" encoding="utf-8"?>
<formControlPr xmlns="http://schemas.microsoft.com/office/spreadsheetml/2009/9/main" objectType="CheckBox" fmlaLink="$R$27" lockText="1" noThreeD="1"/>
</file>

<file path=xl/ctrlProps/ctrlProp77.xml><?xml version="1.0" encoding="utf-8"?>
<formControlPr xmlns="http://schemas.microsoft.com/office/spreadsheetml/2009/9/main" objectType="CheckBox" fmlaLink="$R$28" lockText="1" noThreeD="1"/>
</file>

<file path=xl/ctrlProps/ctrlProp78.xml><?xml version="1.0" encoding="utf-8"?>
<formControlPr xmlns="http://schemas.microsoft.com/office/spreadsheetml/2009/9/main" objectType="CheckBox" fmlaLink="$R$29" lockText="1" noThreeD="1"/>
</file>

<file path=xl/ctrlProps/ctrlProp79.xml><?xml version="1.0" encoding="utf-8"?>
<formControlPr xmlns="http://schemas.microsoft.com/office/spreadsheetml/2009/9/main" objectType="CheckBox" fmlaLink="$R$30" lockText="1" noThreeD="1"/>
</file>

<file path=xl/ctrlProps/ctrlProp8.xml><?xml version="1.0" encoding="utf-8"?>
<formControlPr xmlns="http://schemas.microsoft.com/office/spreadsheetml/2009/9/main" objectType="CheckBox" fmlaLink="$O$20" lockText="1" noThreeD="1"/>
</file>

<file path=xl/ctrlProps/ctrlProp80.xml><?xml version="1.0" encoding="utf-8"?>
<formControlPr xmlns="http://schemas.microsoft.com/office/spreadsheetml/2009/9/main" objectType="CheckBox" fmlaLink="$R$31" lockText="1" noThreeD="1"/>
</file>

<file path=xl/ctrlProps/ctrlProp81.xml><?xml version="1.0" encoding="utf-8"?>
<formControlPr xmlns="http://schemas.microsoft.com/office/spreadsheetml/2009/9/main" objectType="CheckBox" fmlaLink="$S$12" lockText="1" noThreeD="1"/>
</file>

<file path=xl/ctrlProps/ctrlProp82.xml><?xml version="1.0" encoding="utf-8"?>
<formControlPr xmlns="http://schemas.microsoft.com/office/spreadsheetml/2009/9/main" objectType="CheckBox" fmlaLink="$S$13" lockText="1" noThreeD="1"/>
</file>

<file path=xl/ctrlProps/ctrlProp83.xml><?xml version="1.0" encoding="utf-8"?>
<formControlPr xmlns="http://schemas.microsoft.com/office/spreadsheetml/2009/9/main" objectType="CheckBox" fmlaLink="$S$14" lockText="1" noThreeD="1"/>
</file>

<file path=xl/ctrlProps/ctrlProp84.xml><?xml version="1.0" encoding="utf-8"?>
<formControlPr xmlns="http://schemas.microsoft.com/office/spreadsheetml/2009/9/main" objectType="CheckBox" fmlaLink="$S$15" lockText="1" noThreeD="1"/>
</file>

<file path=xl/ctrlProps/ctrlProp85.xml><?xml version="1.0" encoding="utf-8"?>
<formControlPr xmlns="http://schemas.microsoft.com/office/spreadsheetml/2009/9/main" objectType="CheckBox" fmlaLink="$S$16" lockText="1" noThreeD="1"/>
</file>

<file path=xl/ctrlProps/ctrlProp86.xml><?xml version="1.0" encoding="utf-8"?>
<formControlPr xmlns="http://schemas.microsoft.com/office/spreadsheetml/2009/9/main" objectType="CheckBox" fmlaLink="$S$17" lockText="1" noThreeD="1"/>
</file>

<file path=xl/ctrlProps/ctrlProp87.xml><?xml version="1.0" encoding="utf-8"?>
<formControlPr xmlns="http://schemas.microsoft.com/office/spreadsheetml/2009/9/main" objectType="CheckBox" fmlaLink="$S$18" lockText="1" noThreeD="1"/>
</file>

<file path=xl/ctrlProps/ctrlProp88.xml><?xml version="1.0" encoding="utf-8"?>
<formControlPr xmlns="http://schemas.microsoft.com/office/spreadsheetml/2009/9/main" objectType="CheckBox" fmlaLink="$S$19" lockText="1" noThreeD="1"/>
</file>

<file path=xl/ctrlProps/ctrlProp89.xml><?xml version="1.0" encoding="utf-8"?>
<formControlPr xmlns="http://schemas.microsoft.com/office/spreadsheetml/2009/9/main" objectType="CheckBox" fmlaLink="$S$20" lockText="1" noThreeD="1"/>
</file>

<file path=xl/ctrlProps/ctrlProp9.xml><?xml version="1.0" encoding="utf-8"?>
<formControlPr xmlns="http://schemas.microsoft.com/office/spreadsheetml/2009/9/main" objectType="CheckBox" fmlaLink="$O$21" lockText="1" noThreeD="1"/>
</file>

<file path=xl/ctrlProps/ctrlProp90.xml><?xml version="1.0" encoding="utf-8"?>
<formControlPr xmlns="http://schemas.microsoft.com/office/spreadsheetml/2009/9/main" objectType="CheckBox" fmlaLink="$S$21" lockText="1" noThreeD="1"/>
</file>

<file path=xl/ctrlProps/ctrlProp91.xml><?xml version="1.0" encoding="utf-8"?>
<formControlPr xmlns="http://schemas.microsoft.com/office/spreadsheetml/2009/9/main" objectType="CheckBox" fmlaLink="$S$22" lockText="1" noThreeD="1"/>
</file>

<file path=xl/ctrlProps/ctrlProp92.xml><?xml version="1.0" encoding="utf-8"?>
<formControlPr xmlns="http://schemas.microsoft.com/office/spreadsheetml/2009/9/main" objectType="CheckBox" fmlaLink="$S$23" lockText="1" noThreeD="1"/>
</file>

<file path=xl/ctrlProps/ctrlProp93.xml><?xml version="1.0" encoding="utf-8"?>
<formControlPr xmlns="http://schemas.microsoft.com/office/spreadsheetml/2009/9/main" objectType="CheckBox" fmlaLink="$S$24" lockText="1" noThreeD="1"/>
</file>

<file path=xl/ctrlProps/ctrlProp94.xml><?xml version="1.0" encoding="utf-8"?>
<formControlPr xmlns="http://schemas.microsoft.com/office/spreadsheetml/2009/9/main" objectType="CheckBox" fmlaLink="$S$25" lockText="1" noThreeD="1"/>
</file>

<file path=xl/ctrlProps/ctrlProp95.xml><?xml version="1.0" encoding="utf-8"?>
<formControlPr xmlns="http://schemas.microsoft.com/office/spreadsheetml/2009/9/main" objectType="CheckBox" fmlaLink="$S$26" lockText="1" noThreeD="1"/>
</file>

<file path=xl/ctrlProps/ctrlProp96.xml><?xml version="1.0" encoding="utf-8"?>
<formControlPr xmlns="http://schemas.microsoft.com/office/spreadsheetml/2009/9/main" objectType="CheckBox" fmlaLink="$S$27" lockText="1" noThreeD="1"/>
</file>

<file path=xl/ctrlProps/ctrlProp97.xml><?xml version="1.0" encoding="utf-8"?>
<formControlPr xmlns="http://schemas.microsoft.com/office/spreadsheetml/2009/9/main" objectType="CheckBox" fmlaLink="$S$28" lockText="1" noThreeD="1"/>
</file>

<file path=xl/ctrlProps/ctrlProp98.xml><?xml version="1.0" encoding="utf-8"?>
<formControlPr xmlns="http://schemas.microsoft.com/office/spreadsheetml/2009/9/main" objectType="CheckBox" fmlaLink="$S$29" lockText="1" noThreeD="1"/>
</file>

<file path=xl/ctrlProps/ctrlProp99.xml><?xml version="1.0" encoding="utf-8"?>
<formControlPr xmlns="http://schemas.microsoft.com/office/spreadsheetml/2009/9/main" objectType="CheckBox" fmlaLink="$S$3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hyperlink" Target="#'T des M - T of C'!TM_4060"/></Relationships>
</file>

<file path=xl/drawings/_rels/drawing11.xml.rels><?xml version="1.0" encoding="UTF-8" standalone="yes"?>
<Relationships xmlns="http://schemas.openxmlformats.org/package/2006/relationships"><Relationship Id="rId1" Type="http://schemas.openxmlformats.org/officeDocument/2006/relationships/hyperlink" Target="#'T des M - T of C'!TM_4070"/></Relationships>
</file>

<file path=xl/drawings/_rels/drawing12.xml.rels><?xml version="1.0" encoding="UTF-8" standalone="yes"?>
<Relationships xmlns="http://schemas.openxmlformats.org/package/2006/relationships"><Relationship Id="rId1" Type="http://schemas.openxmlformats.org/officeDocument/2006/relationships/hyperlink" Target="#'T des M - T of C'!TM_4090"/></Relationships>
</file>

<file path=xl/drawings/_rels/drawing3.xml.rels><?xml version="1.0" encoding="UTF-8" standalone="yes"?>
<Relationships xmlns="http://schemas.openxmlformats.org/package/2006/relationships"><Relationship Id="rId2" Type="http://schemas.openxmlformats.org/officeDocument/2006/relationships/hyperlink" Target="#'T des M - T of C'!Certification"/><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hyperlink" Target="#'T des M - T of C'!TM_1200"/></Relationships>
</file>

<file path=xl/drawings/_rels/drawing5.xml.rels><?xml version="1.0" encoding="UTF-8" standalone="yes"?>
<Relationships xmlns="http://schemas.openxmlformats.org/package/2006/relationships"><Relationship Id="rId1" Type="http://schemas.openxmlformats.org/officeDocument/2006/relationships/hyperlink" Target="#'T des M - T of C'!TM_1400"/></Relationships>
</file>

<file path=xl/drawings/_rels/drawing6.xml.rels><?xml version="1.0" encoding="UTF-8" standalone="yes"?>
<Relationships xmlns="http://schemas.openxmlformats.org/package/2006/relationships"><Relationship Id="rId1" Type="http://schemas.openxmlformats.org/officeDocument/2006/relationships/hyperlink" Target="#'T des M - T of C'!TM_1500"/></Relationships>
</file>

<file path=xl/drawings/_rels/drawing7.xml.rels><?xml version="1.0" encoding="UTF-8" standalone="yes"?>
<Relationships xmlns="http://schemas.openxmlformats.org/package/2006/relationships"><Relationship Id="rId1" Type="http://schemas.openxmlformats.org/officeDocument/2006/relationships/hyperlink" Target="#'T des M - T of C'!TM_1600"/></Relationships>
</file>

<file path=xl/drawings/_rels/drawing8.xml.rels><?xml version="1.0" encoding="UTF-8" standalone="yes"?>
<Relationships xmlns="http://schemas.openxmlformats.org/package/2006/relationships"><Relationship Id="rId1" Type="http://schemas.openxmlformats.org/officeDocument/2006/relationships/hyperlink" Target="#'T des M - T of C'!TM_4040"/></Relationships>
</file>

<file path=xl/drawings/_rels/drawing9.xml.rels><?xml version="1.0" encoding="UTF-8" standalone="yes"?>
<Relationships xmlns="http://schemas.openxmlformats.org/package/2006/relationships"><Relationship Id="rId1" Type="http://schemas.openxmlformats.org/officeDocument/2006/relationships/hyperlink" Target="#'T des M - T of C'!TM_4050"/></Relationships>
</file>

<file path=xl/drawings/drawing1.xml><?xml version="1.0" encoding="utf-8"?>
<xdr:wsDr xmlns:xdr="http://schemas.openxmlformats.org/drawingml/2006/spreadsheetDrawing" xmlns:a="http://schemas.openxmlformats.org/drawingml/2006/main">
  <xdr:twoCellAnchor editAs="oneCell">
    <xdr:from>
      <xdr:col>0</xdr:col>
      <xdr:colOff>43659</xdr:colOff>
      <xdr:row>0</xdr:row>
      <xdr:rowOff>35718</xdr:rowOff>
    </xdr:from>
    <xdr:to>
      <xdr:col>5</xdr:col>
      <xdr:colOff>149598</xdr:colOff>
      <xdr:row>0</xdr:row>
      <xdr:rowOff>950118</xdr:rowOff>
    </xdr:to>
    <xdr:pic>
      <xdr:nvPicPr>
        <xdr:cNvPr id="2" name="Image 1" descr="http://intranet.lautorite.qc.ca/documents/relations-publiques/amf-couleur-petit.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7625" y="38100"/>
          <a:ext cx="1771650"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7</xdr:col>
      <xdr:colOff>752475</xdr:colOff>
      <xdr:row>5</xdr:row>
      <xdr:rowOff>180975</xdr:rowOff>
    </xdr:from>
    <xdr:to>
      <xdr:col>7</xdr:col>
      <xdr:colOff>1065225</xdr:colOff>
      <xdr:row>6</xdr:row>
      <xdr:rowOff>114300</xdr:rowOff>
    </xdr:to>
    <xdr:sp macro="" textlink="" fLocksText="0">
      <xdr:nvSpPr>
        <xdr:cNvPr id="2" name="Flèche gauche 1">
          <a:hlinkClick xmlns:r="http://schemas.openxmlformats.org/officeDocument/2006/relationships" r:id="rId1" tooltip="Retour à la Table des matières / Back to Table of Contents"/>
          <a:extLst>
            <a:ext uri="{FF2B5EF4-FFF2-40B4-BE49-F238E27FC236}">
              <a16:creationId xmlns:a16="http://schemas.microsoft.com/office/drawing/2014/main" id="{00000000-0008-0000-0900-000002000000}"/>
            </a:ext>
          </a:extLst>
        </xdr:cNvPr>
        <xdr:cNvSpPr/>
      </xdr:nvSpPr>
      <xdr:spPr>
        <a:xfrm>
          <a:off x="11534775" y="1533525"/>
          <a:ext cx="314325" cy="123825"/>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752475</xdr:colOff>
      <xdr:row>5</xdr:row>
      <xdr:rowOff>180975</xdr:rowOff>
    </xdr:from>
    <xdr:to>
      <xdr:col>7</xdr:col>
      <xdr:colOff>1065225</xdr:colOff>
      <xdr:row>6</xdr:row>
      <xdr:rowOff>114300</xdr:rowOff>
    </xdr:to>
    <xdr:sp macro="" textlink="" fLocksText="0">
      <xdr:nvSpPr>
        <xdr:cNvPr id="2" name="Flèche gauche 1">
          <a:hlinkClick xmlns:r="http://schemas.openxmlformats.org/officeDocument/2006/relationships" r:id="rId1" tooltip="Retour à la Table des matières / Back to Table of Contents"/>
          <a:extLst>
            <a:ext uri="{FF2B5EF4-FFF2-40B4-BE49-F238E27FC236}">
              <a16:creationId xmlns:a16="http://schemas.microsoft.com/office/drawing/2014/main" id="{00000000-0008-0000-0A00-000002000000}"/>
            </a:ext>
          </a:extLst>
        </xdr:cNvPr>
        <xdr:cNvSpPr/>
      </xdr:nvSpPr>
      <xdr:spPr>
        <a:xfrm>
          <a:off x="12830175" y="1533525"/>
          <a:ext cx="314325" cy="123825"/>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mc:AlternateContent xmlns:mc="http://schemas.openxmlformats.org/markup-compatibility/2006">
    <mc:Choice xmlns:a14="http://schemas.microsoft.com/office/drawing/2010/main" Requires="a14">
      <xdr:twoCellAnchor editAs="oneCell">
        <xdr:from>
          <xdr:col>2</xdr:col>
          <xdr:colOff>160020</xdr:colOff>
          <xdr:row>35</xdr:row>
          <xdr:rowOff>38100</xdr:rowOff>
        </xdr:from>
        <xdr:to>
          <xdr:col>2</xdr:col>
          <xdr:colOff>487680</xdr:colOff>
          <xdr:row>35</xdr:row>
          <xdr:rowOff>266700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A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160020</xdr:colOff>
          <xdr:row>36</xdr:row>
          <xdr:rowOff>30480</xdr:rowOff>
        </xdr:from>
        <xdr:to>
          <xdr:col>2</xdr:col>
          <xdr:colOff>487680</xdr:colOff>
          <xdr:row>36</xdr:row>
          <xdr:rowOff>259080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A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160020</xdr:colOff>
          <xdr:row>37</xdr:row>
          <xdr:rowOff>45720</xdr:rowOff>
        </xdr:from>
        <xdr:to>
          <xdr:col>2</xdr:col>
          <xdr:colOff>487680</xdr:colOff>
          <xdr:row>37</xdr:row>
          <xdr:rowOff>274320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A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2</xdr:col>
      <xdr:colOff>1057275</xdr:colOff>
      <xdr:row>5</xdr:row>
      <xdr:rowOff>0</xdr:rowOff>
    </xdr:from>
    <xdr:to>
      <xdr:col>2</xdr:col>
      <xdr:colOff>1312875</xdr:colOff>
      <xdr:row>5</xdr:row>
      <xdr:rowOff>133350</xdr:rowOff>
    </xdr:to>
    <xdr:sp macro="" textlink="" fLocksText="0">
      <xdr:nvSpPr>
        <xdr:cNvPr id="2" name="Flèche gauche 1">
          <a:hlinkClick xmlns:r="http://schemas.openxmlformats.org/officeDocument/2006/relationships" r:id="rId1" tooltip="Retour à la Table des matières / Back to Table of Contents"/>
          <a:extLst>
            <a:ext uri="{FF2B5EF4-FFF2-40B4-BE49-F238E27FC236}">
              <a16:creationId xmlns:a16="http://schemas.microsoft.com/office/drawing/2014/main" id="{00000000-0008-0000-0B00-000002000000}"/>
            </a:ext>
          </a:extLst>
        </xdr:cNvPr>
        <xdr:cNvSpPr/>
      </xdr:nvSpPr>
      <xdr:spPr>
        <a:xfrm>
          <a:off x="6858000" y="1352550"/>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285750</xdr:colOff>
      <xdr:row>24</xdr:row>
      <xdr:rowOff>180975</xdr:rowOff>
    </xdr:from>
    <xdr:to>
      <xdr:col>0</xdr:col>
      <xdr:colOff>504825</xdr:colOff>
      <xdr:row>26</xdr:row>
      <xdr:rowOff>9525</xdr:rowOff>
    </xdr:to>
    <xdr:sp macro="" textlink="" fLocksText="0">
      <xdr:nvSpPr>
        <xdr:cNvPr id="2" name="Étoile à 5 branches 1">
          <a:extLst>
            <a:ext uri="{FF2B5EF4-FFF2-40B4-BE49-F238E27FC236}">
              <a16:creationId xmlns:a16="http://schemas.microsoft.com/office/drawing/2014/main" id="{00000000-0008-0000-0100-000002000000}"/>
            </a:ext>
          </a:extLst>
        </xdr:cNvPr>
        <xdr:cNvSpPr/>
      </xdr:nvSpPr>
      <xdr:spPr>
        <a:xfrm>
          <a:off x="285750" y="5686425"/>
          <a:ext cx="219075" cy="209550"/>
        </a:xfrm>
        <a:prstGeom prst="star5">
          <a:avLst/>
        </a:prstGeom>
        <a:solidFill>
          <a:srgbClr val="FF99CC"/>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ctr"/>
          <a:endParaRPr lang="fr-CA"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19050</xdr:colOff>
      <xdr:row>0</xdr:row>
      <xdr:rowOff>28575</xdr:rowOff>
    </xdr:from>
    <xdr:ext cx="1352550" cy="657225"/>
    <xdr:pic>
      <xdr:nvPicPr>
        <xdr:cNvPr id="2" name="Image 1" descr="http://intranet.lautorite.qc.ca/documents/relations-publiques/amf-couleur-petit.jp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9050" y="28575"/>
          <a:ext cx="1352550" cy="6572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8</xdr:col>
      <xdr:colOff>0</xdr:colOff>
      <xdr:row>0</xdr:row>
      <xdr:rowOff>600075</xdr:rowOff>
    </xdr:from>
    <xdr:to>
      <xdr:col>8</xdr:col>
      <xdr:colOff>257175</xdr:colOff>
      <xdr:row>0</xdr:row>
      <xdr:rowOff>733425</xdr:rowOff>
    </xdr:to>
    <xdr:sp macro="" textlink="" fLocksText="0">
      <xdr:nvSpPr>
        <xdr:cNvPr id="3" name="Flèche gauche 5">
          <a:hlinkClick xmlns:r="http://schemas.openxmlformats.org/officeDocument/2006/relationships" r:id="rId2" tooltip="Retour à la Table des matières / Back to Table of Contents"/>
          <a:extLst>
            <a:ext uri="{FF2B5EF4-FFF2-40B4-BE49-F238E27FC236}">
              <a16:creationId xmlns:a16="http://schemas.microsoft.com/office/drawing/2014/main" id="{00000000-0008-0000-0200-000003000000}"/>
            </a:ext>
          </a:extLst>
        </xdr:cNvPr>
        <xdr:cNvSpPr/>
      </xdr:nvSpPr>
      <xdr:spPr>
        <a:xfrm>
          <a:off x="7153275" y="600075"/>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219075</xdr:colOff>
      <xdr:row>5</xdr:row>
      <xdr:rowOff>171450</xdr:rowOff>
    </xdr:from>
    <xdr:to>
      <xdr:col>12</xdr:col>
      <xdr:colOff>474675</xdr:colOff>
      <xdr:row>6</xdr:row>
      <xdr:rowOff>114300</xdr:rowOff>
    </xdr:to>
    <xdr:sp macro="" textlink="" fLocksText="0">
      <xdr:nvSpPr>
        <xdr:cNvPr id="2" name="Flèche gauche 1">
          <a:hlinkClick xmlns:r="http://schemas.openxmlformats.org/officeDocument/2006/relationships" r:id="rId1" tooltip="Retour à la Table des matières / Back to Table of Contents"/>
          <a:extLst>
            <a:ext uri="{FF2B5EF4-FFF2-40B4-BE49-F238E27FC236}">
              <a16:creationId xmlns:a16="http://schemas.microsoft.com/office/drawing/2014/main" id="{00000000-0008-0000-0300-000002000000}"/>
            </a:ext>
          </a:extLst>
        </xdr:cNvPr>
        <xdr:cNvSpPr/>
      </xdr:nvSpPr>
      <xdr:spPr>
        <a:xfrm>
          <a:off x="9163050" y="1524000"/>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1514475</xdr:colOff>
      <xdr:row>6</xdr:row>
      <xdr:rowOff>0</xdr:rowOff>
    </xdr:from>
    <xdr:to>
      <xdr:col>4</xdr:col>
      <xdr:colOff>1770075</xdr:colOff>
      <xdr:row>6</xdr:row>
      <xdr:rowOff>133350</xdr:rowOff>
    </xdr:to>
    <xdr:sp macro="" textlink="" fLocksText="0">
      <xdr:nvSpPr>
        <xdr:cNvPr id="2" name="Flèche gauche 1">
          <a:hlinkClick xmlns:r="http://schemas.openxmlformats.org/officeDocument/2006/relationships" r:id="rId1" tooltip="Retour à la Table des matières / Back to Table of Contents"/>
          <a:extLst>
            <a:ext uri="{FF2B5EF4-FFF2-40B4-BE49-F238E27FC236}">
              <a16:creationId xmlns:a16="http://schemas.microsoft.com/office/drawing/2014/main" id="{00000000-0008-0000-0400-000002000000}"/>
            </a:ext>
          </a:extLst>
        </xdr:cNvPr>
        <xdr:cNvSpPr/>
      </xdr:nvSpPr>
      <xdr:spPr>
        <a:xfrm>
          <a:off x="7562850" y="1552575"/>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514350</xdr:colOff>
      <xdr:row>5</xdr:row>
      <xdr:rowOff>161925</xdr:rowOff>
    </xdr:from>
    <xdr:to>
      <xdr:col>6</xdr:col>
      <xdr:colOff>769950</xdr:colOff>
      <xdr:row>6</xdr:row>
      <xdr:rowOff>104775</xdr:rowOff>
    </xdr:to>
    <xdr:sp macro="" textlink="" fLocksText="0">
      <xdr:nvSpPr>
        <xdr:cNvPr id="2" name="Flèche gauche 1">
          <a:hlinkClick xmlns:r="http://schemas.openxmlformats.org/officeDocument/2006/relationships" r:id="rId1" tooltip="Retour à la Table des matières / Back to Table of Contents"/>
          <a:extLst>
            <a:ext uri="{FF2B5EF4-FFF2-40B4-BE49-F238E27FC236}">
              <a16:creationId xmlns:a16="http://schemas.microsoft.com/office/drawing/2014/main" id="{00000000-0008-0000-0500-000002000000}"/>
            </a:ext>
          </a:extLst>
        </xdr:cNvPr>
        <xdr:cNvSpPr/>
      </xdr:nvSpPr>
      <xdr:spPr>
        <a:xfrm>
          <a:off x="6505575" y="1514475"/>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860425</xdr:colOff>
      <xdr:row>5</xdr:row>
      <xdr:rowOff>200025</xdr:rowOff>
    </xdr:from>
    <xdr:to>
      <xdr:col>10</xdr:col>
      <xdr:colOff>1116025</xdr:colOff>
      <xdr:row>6</xdr:row>
      <xdr:rowOff>123825</xdr:rowOff>
    </xdr:to>
    <xdr:sp macro="" textlink="" fLocksText="0">
      <xdr:nvSpPr>
        <xdr:cNvPr id="2" name="Flèche gauche 1">
          <a:hlinkClick xmlns:r="http://schemas.openxmlformats.org/officeDocument/2006/relationships" r:id="rId1" tooltip="Retour à la Table des matières\Back to Table of Contents"/>
          <a:extLst>
            <a:ext uri="{FF2B5EF4-FFF2-40B4-BE49-F238E27FC236}">
              <a16:creationId xmlns:a16="http://schemas.microsoft.com/office/drawing/2014/main" id="{00000000-0008-0000-0600-000002000000}"/>
            </a:ext>
          </a:extLst>
        </xdr:cNvPr>
        <xdr:cNvSpPr/>
      </xdr:nvSpPr>
      <xdr:spPr>
        <a:xfrm>
          <a:off x="12658725" y="1552575"/>
          <a:ext cx="257175" cy="123825"/>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752475</xdr:colOff>
      <xdr:row>5</xdr:row>
      <xdr:rowOff>180975</xdr:rowOff>
    </xdr:from>
    <xdr:to>
      <xdr:col>2</xdr:col>
      <xdr:colOff>1065225</xdr:colOff>
      <xdr:row>6</xdr:row>
      <xdr:rowOff>114300</xdr:rowOff>
    </xdr:to>
    <xdr:sp macro="" textlink="" fLocksText="0">
      <xdr:nvSpPr>
        <xdr:cNvPr id="2" name="Flèche gauche 1">
          <a:hlinkClick xmlns:r="http://schemas.openxmlformats.org/officeDocument/2006/relationships" r:id="rId1" tooltip="Retour à la Table des matières / Back to Table of Contents"/>
          <a:extLst>
            <a:ext uri="{FF2B5EF4-FFF2-40B4-BE49-F238E27FC236}">
              <a16:creationId xmlns:a16="http://schemas.microsoft.com/office/drawing/2014/main" id="{00000000-0008-0000-0700-000002000000}"/>
            </a:ext>
          </a:extLst>
        </xdr:cNvPr>
        <xdr:cNvSpPr/>
      </xdr:nvSpPr>
      <xdr:spPr>
        <a:xfrm>
          <a:off x="7677150" y="1533525"/>
          <a:ext cx="314325" cy="123825"/>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1028700</xdr:colOff>
      <xdr:row>6</xdr:row>
      <xdr:rowOff>9525</xdr:rowOff>
    </xdr:from>
    <xdr:to>
      <xdr:col>7</xdr:col>
      <xdr:colOff>1341450</xdr:colOff>
      <xdr:row>6</xdr:row>
      <xdr:rowOff>133350</xdr:rowOff>
    </xdr:to>
    <xdr:sp macro="" textlink="" fLocksText="0">
      <xdr:nvSpPr>
        <xdr:cNvPr id="2" name="Flèche gauche 1">
          <a:hlinkClick xmlns:r="http://schemas.openxmlformats.org/officeDocument/2006/relationships" r:id="rId1" tooltip="Retour à la Table des matières / Back to Table of Contents"/>
          <a:extLst>
            <a:ext uri="{FF2B5EF4-FFF2-40B4-BE49-F238E27FC236}">
              <a16:creationId xmlns:a16="http://schemas.microsoft.com/office/drawing/2014/main" id="{00000000-0008-0000-0800-000002000000}"/>
            </a:ext>
          </a:extLst>
        </xdr:cNvPr>
        <xdr:cNvSpPr/>
      </xdr:nvSpPr>
      <xdr:spPr>
        <a:xfrm>
          <a:off x="12172950" y="1552575"/>
          <a:ext cx="314325" cy="123825"/>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mc:AlternateContent xmlns:mc="http://schemas.openxmlformats.org/markup-compatibility/2006">
    <mc:Choice xmlns:a14="http://schemas.microsoft.com/office/drawing/2010/main" Requires="a14">
      <xdr:twoCellAnchor editAs="oneCell">
        <xdr:from>
          <xdr:col>2</xdr:col>
          <xdr:colOff>571500</xdr:colOff>
          <xdr:row>12</xdr:row>
          <xdr:rowOff>68580</xdr:rowOff>
        </xdr:from>
        <xdr:to>
          <xdr:col>2</xdr:col>
          <xdr:colOff>883920</xdr:colOff>
          <xdr:row>12</xdr:row>
          <xdr:rowOff>297180</xdr:rowOff>
        </xdr:to>
        <xdr:sp macro="" textlink="">
          <xdr:nvSpPr>
            <xdr:cNvPr id="9341" name="Check Box 125" hidden="1">
              <a:extLst>
                <a:ext uri="{63B3BB69-23CF-44E3-9099-C40C66FF867C}">
                  <a14:compatExt spid="_x0000_s9341"/>
                </a:ext>
                <a:ext uri="{FF2B5EF4-FFF2-40B4-BE49-F238E27FC236}">
                  <a16:creationId xmlns:a16="http://schemas.microsoft.com/office/drawing/2014/main" id="{00000000-0008-0000-0800-00007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13</xdr:row>
          <xdr:rowOff>68580</xdr:rowOff>
        </xdr:from>
        <xdr:to>
          <xdr:col>2</xdr:col>
          <xdr:colOff>883920</xdr:colOff>
          <xdr:row>13</xdr:row>
          <xdr:rowOff>297180</xdr:rowOff>
        </xdr:to>
        <xdr:sp macro="" textlink="">
          <xdr:nvSpPr>
            <xdr:cNvPr id="9342" name="Check Box 126" hidden="1">
              <a:extLst>
                <a:ext uri="{63B3BB69-23CF-44E3-9099-C40C66FF867C}">
                  <a14:compatExt spid="_x0000_s9342"/>
                </a:ext>
                <a:ext uri="{FF2B5EF4-FFF2-40B4-BE49-F238E27FC236}">
                  <a16:creationId xmlns:a16="http://schemas.microsoft.com/office/drawing/2014/main" id="{00000000-0008-0000-0800-00007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14</xdr:row>
          <xdr:rowOff>68580</xdr:rowOff>
        </xdr:from>
        <xdr:to>
          <xdr:col>2</xdr:col>
          <xdr:colOff>883920</xdr:colOff>
          <xdr:row>14</xdr:row>
          <xdr:rowOff>297180</xdr:rowOff>
        </xdr:to>
        <xdr:sp macro="" textlink="">
          <xdr:nvSpPr>
            <xdr:cNvPr id="9343" name="Check Box 127" hidden="1">
              <a:extLst>
                <a:ext uri="{63B3BB69-23CF-44E3-9099-C40C66FF867C}">
                  <a14:compatExt spid="_x0000_s9343"/>
                </a:ext>
                <a:ext uri="{FF2B5EF4-FFF2-40B4-BE49-F238E27FC236}">
                  <a16:creationId xmlns:a16="http://schemas.microsoft.com/office/drawing/2014/main" id="{00000000-0008-0000-0800-00007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15</xdr:row>
          <xdr:rowOff>68580</xdr:rowOff>
        </xdr:from>
        <xdr:to>
          <xdr:col>2</xdr:col>
          <xdr:colOff>899160</xdr:colOff>
          <xdr:row>15</xdr:row>
          <xdr:rowOff>304800</xdr:rowOff>
        </xdr:to>
        <xdr:sp macro="" textlink="">
          <xdr:nvSpPr>
            <xdr:cNvPr id="9344" name="Check Box 128" hidden="1">
              <a:extLst>
                <a:ext uri="{63B3BB69-23CF-44E3-9099-C40C66FF867C}">
                  <a14:compatExt spid="_x0000_s9344"/>
                </a:ext>
                <a:ext uri="{FF2B5EF4-FFF2-40B4-BE49-F238E27FC236}">
                  <a16:creationId xmlns:a16="http://schemas.microsoft.com/office/drawing/2014/main" id="{00000000-0008-0000-0800-00008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16</xdr:row>
          <xdr:rowOff>68580</xdr:rowOff>
        </xdr:from>
        <xdr:to>
          <xdr:col>2</xdr:col>
          <xdr:colOff>899160</xdr:colOff>
          <xdr:row>16</xdr:row>
          <xdr:rowOff>304800</xdr:rowOff>
        </xdr:to>
        <xdr:sp macro="" textlink="">
          <xdr:nvSpPr>
            <xdr:cNvPr id="9345" name="Check Box 129" hidden="1">
              <a:extLst>
                <a:ext uri="{63B3BB69-23CF-44E3-9099-C40C66FF867C}">
                  <a14:compatExt spid="_x0000_s9345"/>
                </a:ext>
                <a:ext uri="{FF2B5EF4-FFF2-40B4-BE49-F238E27FC236}">
                  <a16:creationId xmlns:a16="http://schemas.microsoft.com/office/drawing/2014/main" id="{00000000-0008-0000-0800-00008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17</xdr:row>
          <xdr:rowOff>68580</xdr:rowOff>
        </xdr:from>
        <xdr:to>
          <xdr:col>2</xdr:col>
          <xdr:colOff>899160</xdr:colOff>
          <xdr:row>17</xdr:row>
          <xdr:rowOff>304800</xdr:rowOff>
        </xdr:to>
        <xdr:sp macro="" textlink="">
          <xdr:nvSpPr>
            <xdr:cNvPr id="9346" name="Check Box 130" hidden="1">
              <a:extLst>
                <a:ext uri="{63B3BB69-23CF-44E3-9099-C40C66FF867C}">
                  <a14:compatExt spid="_x0000_s9346"/>
                </a:ext>
                <a:ext uri="{FF2B5EF4-FFF2-40B4-BE49-F238E27FC236}">
                  <a16:creationId xmlns:a16="http://schemas.microsoft.com/office/drawing/2014/main" id="{00000000-0008-0000-0800-00008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18</xdr:row>
          <xdr:rowOff>68580</xdr:rowOff>
        </xdr:from>
        <xdr:to>
          <xdr:col>2</xdr:col>
          <xdr:colOff>899160</xdr:colOff>
          <xdr:row>18</xdr:row>
          <xdr:rowOff>304800</xdr:rowOff>
        </xdr:to>
        <xdr:sp macro="" textlink="">
          <xdr:nvSpPr>
            <xdr:cNvPr id="9347" name="Check Box 131" hidden="1">
              <a:extLst>
                <a:ext uri="{63B3BB69-23CF-44E3-9099-C40C66FF867C}">
                  <a14:compatExt spid="_x0000_s9347"/>
                </a:ext>
                <a:ext uri="{FF2B5EF4-FFF2-40B4-BE49-F238E27FC236}">
                  <a16:creationId xmlns:a16="http://schemas.microsoft.com/office/drawing/2014/main" id="{00000000-0008-0000-0800-00008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19</xdr:row>
          <xdr:rowOff>68580</xdr:rowOff>
        </xdr:from>
        <xdr:to>
          <xdr:col>2</xdr:col>
          <xdr:colOff>899160</xdr:colOff>
          <xdr:row>19</xdr:row>
          <xdr:rowOff>304800</xdr:rowOff>
        </xdr:to>
        <xdr:sp macro="" textlink="">
          <xdr:nvSpPr>
            <xdr:cNvPr id="9348" name="Check Box 132" hidden="1">
              <a:extLst>
                <a:ext uri="{63B3BB69-23CF-44E3-9099-C40C66FF867C}">
                  <a14:compatExt spid="_x0000_s9348"/>
                </a:ext>
                <a:ext uri="{FF2B5EF4-FFF2-40B4-BE49-F238E27FC236}">
                  <a16:creationId xmlns:a16="http://schemas.microsoft.com/office/drawing/2014/main" id="{00000000-0008-0000-0800-00008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20</xdr:row>
          <xdr:rowOff>68580</xdr:rowOff>
        </xdr:from>
        <xdr:to>
          <xdr:col>2</xdr:col>
          <xdr:colOff>899160</xdr:colOff>
          <xdr:row>20</xdr:row>
          <xdr:rowOff>304800</xdr:rowOff>
        </xdr:to>
        <xdr:sp macro="" textlink="">
          <xdr:nvSpPr>
            <xdr:cNvPr id="9349" name="Check Box 133" hidden="1">
              <a:extLst>
                <a:ext uri="{63B3BB69-23CF-44E3-9099-C40C66FF867C}">
                  <a14:compatExt spid="_x0000_s9349"/>
                </a:ext>
                <a:ext uri="{FF2B5EF4-FFF2-40B4-BE49-F238E27FC236}">
                  <a16:creationId xmlns:a16="http://schemas.microsoft.com/office/drawing/2014/main" id="{00000000-0008-0000-0800-00008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21</xdr:row>
          <xdr:rowOff>68580</xdr:rowOff>
        </xdr:from>
        <xdr:to>
          <xdr:col>2</xdr:col>
          <xdr:colOff>899160</xdr:colOff>
          <xdr:row>21</xdr:row>
          <xdr:rowOff>304800</xdr:rowOff>
        </xdr:to>
        <xdr:sp macro="" textlink="">
          <xdr:nvSpPr>
            <xdr:cNvPr id="9350" name="Check Box 134" hidden="1">
              <a:extLst>
                <a:ext uri="{63B3BB69-23CF-44E3-9099-C40C66FF867C}">
                  <a14:compatExt spid="_x0000_s9350"/>
                </a:ext>
                <a:ext uri="{FF2B5EF4-FFF2-40B4-BE49-F238E27FC236}">
                  <a16:creationId xmlns:a16="http://schemas.microsoft.com/office/drawing/2014/main" id="{00000000-0008-0000-0800-00008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22</xdr:row>
          <xdr:rowOff>68580</xdr:rowOff>
        </xdr:from>
        <xdr:to>
          <xdr:col>2</xdr:col>
          <xdr:colOff>899160</xdr:colOff>
          <xdr:row>22</xdr:row>
          <xdr:rowOff>304800</xdr:rowOff>
        </xdr:to>
        <xdr:sp macro="" textlink="">
          <xdr:nvSpPr>
            <xdr:cNvPr id="9351" name="Check Box 135" hidden="1">
              <a:extLst>
                <a:ext uri="{63B3BB69-23CF-44E3-9099-C40C66FF867C}">
                  <a14:compatExt spid="_x0000_s9351"/>
                </a:ext>
                <a:ext uri="{FF2B5EF4-FFF2-40B4-BE49-F238E27FC236}">
                  <a16:creationId xmlns:a16="http://schemas.microsoft.com/office/drawing/2014/main" id="{00000000-0008-0000-0800-00008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23</xdr:row>
          <xdr:rowOff>68580</xdr:rowOff>
        </xdr:from>
        <xdr:to>
          <xdr:col>2</xdr:col>
          <xdr:colOff>899160</xdr:colOff>
          <xdr:row>23</xdr:row>
          <xdr:rowOff>304800</xdr:rowOff>
        </xdr:to>
        <xdr:sp macro="" textlink="">
          <xdr:nvSpPr>
            <xdr:cNvPr id="9352" name="Check Box 136" hidden="1">
              <a:extLst>
                <a:ext uri="{63B3BB69-23CF-44E3-9099-C40C66FF867C}">
                  <a14:compatExt spid="_x0000_s9352"/>
                </a:ext>
                <a:ext uri="{FF2B5EF4-FFF2-40B4-BE49-F238E27FC236}">
                  <a16:creationId xmlns:a16="http://schemas.microsoft.com/office/drawing/2014/main" id="{00000000-0008-0000-0800-00008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24</xdr:row>
          <xdr:rowOff>68580</xdr:rowOff>
        </xdr:from>
        <xdr:to>
          <xdr:col>2</xdr:col>
          <xdr:colOff>899160</xdr:colOff>
          <xdr:row>24</xdr:row>
          <xdr:rowOff>304800</xdr:rowOff>
        </xdr:to>
        <xdr:sp macro="" textlink="">
          <xdr:nvSpPr>
            <xdr:cNvPr id="9353" name="Check Box 137" hidden="1">
              <a:extLst>
                <a:ext uri="{63B3BB69-23CF-44E3-9099-C40C66FF867C}">
                  <a14:compatExt spid="_x0000_s9353"/>
                </a:ext>
                <a:ext uri="{FF2B5EF4-FFF2-40B4-BE49-F238E27FC236}">
                  <a16:creationId xmlns:a16="http://schemas.microsoft.com/office/drawing/2014/main" id="{00000000-0008-0000-0800-00008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25</xdr:row>
          <xdr:rowOff>68580</xdr:rowOff>
        </xdr:from>
        <xdr:to>
          <xdr:col>2</xdr:col>
          <xdr:colOff>899160</xdr:colOff>
          <xdr:row>25</xdr:row>
          <xdr:rowOff>304800</xdr:rowOff>
        </xdr:to>
        <xdr:sp macro="" textlink="">
          <xdr:nvSpPr>
            <xdr:cNvPr id="9354" name="Check Box 138" hidden="1">
              <a:extLst>
                <a:ext uri="{63B3BB69-23CF-44E3-9099-C40C66FF867C}">
                  <a14:compatExt spid="_x0000_s9354"/>
                </a:ext>
                <a:ext uri="{FF2B5EF4-FFF2-40B4-BE49-F238E27FC236}">
                  <a16:creationId xmlns:a16="http://schemas.microsoft.com/office/drawing/2014/main" id="{00000000-0008-0000-0800-00008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26</xdr:row>
          <xdr:rowOff>68580</xdr:rowOff>
        </xdr:from>
        <xdr:to>
          <xdr:col>2</xdr:col>
          <xdr:colOff>899160</xdr:colOff>
          <xdr:row>26</xdr:row>
          <xdr:rowOff>304800</xdr:rowOff>
        </xdr:to>
        <xdr:sp macro="" textlink="">
          <xdr:nvSpPr>
            <xdr:cNvPr id="9355" name="Check Box 139" hidden="1">
              <a:extLst>
                <a:ext uri="{63B3BB69-23CF-44E3-9099-C40C66FF867C}">
                  <a14:compatExt spid="_x0000_s9355"/>
                </a:ext>
                <a:ext uri="{FF2B5EF4-FFF2-40B4-BE49-F238E27FC236}">
                  <a16:creationId xmlns:a16="http://schemas.microsoft.com/office/drawing/2014/main" id="{00000000-0008-0000-0800-00008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27</xdr:row>
          <xdr:rowOff>68580</xdr:rowOff>
        </xdr:from>
        <xdr:to>
          <xdr:col>2</xdr:col>
          <xdr:colOff>899160</xdr:colOff>
          <xdr:row>27</xdr:row>
          <xdr:rowOff>304800</xdr:rowOff>
        </xdr:to>
        <xdr:sp macro="" textlink="">
          <xdr:nvSpPr>
            <xdr:cNvPr id="9356" name="Check Box 140" hidden="1">
              <a:extLst>
                <a:ext uri="{63B3BB69-23CF-44E3-9099-C40C66FF867C}">
                  <a14:compatExt spid="_x0000_s9356"/>
                </a:ext>
                <a:ext uri="{FF2B5EF4-FFF2-40B4-BE49-F238E27FC236}">
                  <a16:creationId xmlns:a16="http://schemas.microsoft.com/office/drawing/2014/main" id="{00000000-0008-0000-0800-00008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27</xdr:row>
          <xdr:rowOff>68580</xdr:rowOff>
        </xdr:from>
        <xdr:to>
          <xdr:col>2</xdr:col>
          <xdr:colOff>899160</xdr:colOff>
          <xdr:row>27</xdr:row>
          <xdr:rowOff>304800</xdr:rowOff>
        </xdr:to>
        <xdr:sp macro="" textlink="">
          <xdr:nvSpPr>
            <xdr:cNvPr id="9357" name="Check Box 141" hidden="1">
              <a:extLst>
                <a:ext uri="{63B3BB69-23CF-44E3-9099-C40C66FF867C}">
                  <a14:compatExt spid="_x0000_s9357"/>
                </a:ext>
                <a:ext uri="{FF2B5EF4-FFF2-40B4-BE49-F238E27FC236}">
                  <a16:creationId xmlns:a16="http://schemas.microsoft.com/office/drawing/2014/main" id="{00000000-0008-0000-0800-00008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28</xdr:row>
          <xdr:rowOff>68580</xdr:rowOff>
        </xdr:from>
        <xdr:to>
          <xdr:col>2</xdr:col>
          <xdr:colOff>899160</xdr:colOff>
          <xdr:row>28</xdr:row>
          <xdr:rowOff>304800</xdr:rowOff>
        </xdr:to>
        <xdr:sp macro="" textlink="">
          <xdr:nvSpPr>
            <xdr:cNvPr id="9358" name="Check Box 142" hidden="1">
              <a:extLst>
                <a:ext uri="{63B3BB69-23CF-44E3-9099-C40C66FF867C}">
                  <a14:compatExt spid="_x0000_s9358"/>
                </a:ext>
                <a:ext uri="{FF2B5EF4-FFF2-40B4-BE49-F238E27FC236}">
                  <a16:creationId xmlns:a16="http://schemas.microsoft.com/office/drawing/2014/main" id="{00000000-0008-0000-0800-00008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29</xdr:row>
          <xdr:rowOff>68580</xdr:rowOff>
        </xdr:from>
        <xdr:to>
          <xdr:col>2</xdr:col>
          <xdr:colOff>899160</xdr:colOff>
          <xdr:row>29</xdr:row>
          <xdr:rowOff>304800</xdr:rowOff>
        </xdr:to>
        <xdr:sp macro="" textlink="">
          <xdr:nvSpPr>
            <xdr:cNvPr id="9359" name="Check Box 143" hidden="1">
              <a:extLst>
                <a:ext uri="{63B3BB69-23CF-44E3-9099-C40C66FF867C}">
                  <a14:compatExt spid="_x0000_s9359"/>
                </a:ext>
                <a:ext uri="{FF2B5EF4-FFF2-40B4-BE49-F238E27FC236}">
                  <a16:creationId xmlns:a16="http://schemas.microsoft.com/office/drawing/2014/main" id="{00000000-0008-0000-0800-00008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30</xdr:row>
          <xdr:rowOff>68580</xdr:rowOff>
        </xdr:from>
        <xdr:to>
          <xdr:col>2</xdr:col>
          <xdr:colOff>899160</xdr:colOff>
          <xdr:row>30</xdr:row>
          <xdr:rowOff>304800</xdr:rowOff>
        </xdr:to>
        <xdr:sp macro="" textlink="">
          <xdr:nvSpPr>
            <xdr:cNvPr id="9360" name="Check Box 144" hidden="1">
              <a:extLst>
                <a:ext uri="{63B3BB69-23CF-44E3-9099-C40C66FF867C}">
                  <a14:compatExt spid="_x0000_s9360"/>
                </a:ext>
                <a:ext uri="{FF2B5EF4-FFF2-40B4-BE49-F238E27FC236}">
                  <a16:creationId xmlns:a16="http://schemas.microsoft.com/office/drawing/2014/main" id="{00000000-0008-0000-0800-00009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11</xdr:row>
          <xdr:rowOff>68580</xdr:rowOff>
        </xdr:from>
        <xdr:to>
          <xdr:col>3</xdr:col>
          <xdr:colOff>899160</xdr:colOff>
          <xdr:row>11</xdr:row>
          <xdr:rowOff>304800</xdr:rowOff>
        </xdr:to>
        <xdr:sp macro="" textlink="">
          <xdr:nvSpPr>
            <xdr:cNvPr id="9361" name="Check Box 145" hidden="1">
              <a:extLst>
                <a:ext uri="{63B3BB69-23CF-44E3-9099-C40C66FF867C}">
                  <a14:compatExt spid="_x0000_s9361"/>
                </a:ext>
                <a:ext uri="{FF2B5EF4-FFF2-40B4-BE49-F238E27FC236}">
                  <a16:creationId xmlns:a16="http://schemas.microsoft.com/office/drawing/2014/main" id="{00000000-0008-0000-0800-00009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12</xdr:row>
          <xdr:rowOff>68580</xdr:rowOff>
        </xdr:from>
        <xdr:to>
          <xdr:col>3</xdr:col>
          <xdr:colOff>899160</xdr:colOff>
          <xdr:row>12</xdr:row>
          <xdr:rowOff>304800</xdr:rowOff>
        </xdr:to>
        <xdr:sp macro="" textlink="">
          <xdr:nvSpPr>
            <xdr:cNvPr id="9362" name="Check Box 146" hidden="1">
              <a:extLst>
                <a:ext uri="{63B3BB69-23CF-44E3-9099-C40C66FF867C}">
                  <a14:compatExt spid="_x0000_s9362"/>
                </a:ext>
                <a:ext uri="{FF2B5EF4-FFF2-40B4-BE49-F238E27FC236}">
                  <a16:creationId xmlns:a16="http://schemas.microsoft.com/office/drawing/2014/main" id="{00000000-0008-0000-0800-00009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13</xdr:row>
          <xdr:rowOff>68580</xdr:rowOff>
        </xdr:from>
        <xdr:to>
          <xdr:col>3</xdr:col>
          <xdr:colOff>899160</xdr:colOff>
          <xdr:row>13</xdr:row>
          <xdr:rowOff>304800</xdr:rowOff>
        </xdr:to>
        <xdr:sp macro="" textlink="">
          <xdr:nvSpPr>
            <xdr:cNvPr id="9363" name="Check Box 147" hidden="1">
              <a:extLst>
                <a:ext uri="{63B3BB69-23CF-44E3-9099-C40C66FF867C}">
                  <a14:compatExt spid="_x0000_s9363"/>
                </a:ext>
                <a:ext uri="{FF2B5EF4-FFF2-40B4-BE49-F238E27FC236}">
                  <a16:creationId xmlns:a16="http://schemas.microsoft.com/office/drawing/2014/main" id="{00000000-0008-0000-0800-00009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14</xdr:row>
          <xdr:rowOff>68580</xdr:rowOff>
        </xdr:from>
        <xdr:to>
          <xdr:col>3</xdr:col>
          <xdr:colOff>899160</xdr:colOff>
          <xdr:row>14</xdr:row>
          <xdr:rowOff>304800</xdr:rowOff>
        </xdr:to>
        <xdr:sp macro="" textlink="">
          <xdr:nvSpPr>
            <xdr:cNvPr id="9364" name="Check Box 148" hidden="1">
              <a:extLst>
                <a:ext uri="{63B3BB69-23CF-44E3-9099-C40C66FF867C}">
                  <a14:compatExt spid="_x0000_s9364"/>
                </a:ext>
                <a:ext uri="{FF2B5EF4-FFF2-40B4-BE49-F238E27FC236}">
                  <a16:creationId xmlns:a16="http://schemas.microsoft.com/office/drawing/2014/main" id="{00000000-0008-0000-0800-00009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15</xdr:row>
          <xdr:rowOff>68580</xdr:rowOff>
        </xdr:from>
        <xdr:to>
          <xdr:col>3</xdr:col>
          <xdr:colOff>899160</xdr:colOff>
          <xdr:row>15</xdr:row>
          <xdr:rowOff>304800</xdr:rowOff>
        </xdr:to>
        <xdr:sp macro="" textlink="">
          <xdr:nvSpPr>
            <xdr:cNvPr id="9365" name="Check Box 149" hidden="1">
              <a:extLst>
                <a:ext uri="{63B3BB69-23CF-44E3-9099-C40C66FF867C}">
                  <a14:compatExt spid="_x0000_s9365"/>
                </a:ext>
                <a:ext uri="{FF2B5EF4-FFF2-40B4-BE49-F238E27FC236}">
                  <a16:creationId xmlns:a16="http://schemas.microsoft.com/office/drawing/2014/main" id="{00000000-0008-0000-0800-00009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16</xdr:row>
          <xdr:rowOff>68580</xdr:rowOff>
        </xdr:from>
        <xdr:to>
          <xdr:col>3</xdr:col>
          <xdr:colOff>899160</xdr:colOff>
          <xdr:row>16</xdr:row>
          <xdr:rowOff>304800</xdr:rowOff>
        </xdr:to>
        <xdr:sp macro="" textlink="">
          <xdr:nvSpPr>
            <xdr:cNvPr id="9366" name="Check Box 150" hidden="1">
              <a:extLst>
                <a:ext uri="{63B3BB69-23CF-44E3-9099-C40C66FF867C}">
                  <a14:compatExt spid="_x0000_s9366"/>
                </a:ext>
                <a:ext uri="{FF2B5EF4-FFF2-40B4-BE49-F238E27FC236}">
                  <a16:creationId xmlns:a16="http://schemas.microsoft.com/office/drawing/2014/main" id="{00000000-0008-0000-0800-00009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17</xdr:row>
          <xdr:rowOff>68580</xdr:rowOff>
        </xdr:from>
        <xdr:to>
          <xdr:col>3</xdr:col>
          <xdr:colOff>899160</xdr:colOff>
          <xdr:row>17</xdr:row>
          <xdr:rowOff>304800</xdr:rowOff>
        </xdr:to>
        <xdr:sp macro="" textlink="">
          <xdr:nvSpPr>
            <xdr:cNvPr id="9367" name="Check Box 151" hidden="1">
              <a:extLst>
                <a:ext uri="{63B3BB69-23CF-44E3-9099-C40C66FF867C}">
                  <a14:compatExt spid="_x0000_s9367"/>
                </a:ext>
                <a:ext uri="{FF2B5EF4-FFF2-40B4-BE49-F238E27FC236}">
                  <a16:creationId xmlns:a16="http://schemas.microsoft.com/office/drawing/2014/main" id="{00000000-0008-0000-0800-00009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18</xdr:row>
          <xdr:rowOff>68580</xdr:rowOff>
        </xdr:from>
        <xdr:to>
          <xdr:col>3</xdr:col>
          <xdr:colOff>899160</xdr:colOff>
          <xdr:row>18</xdr:row>
          <xdr:rowOff>304800</xdr:rowOff>
        </xdr:to>
        <xdr:sp macro="" textlink="">
          <xdr:nvSpPr>
            <xdr:cNvPr id="9368" name="Check Box 152" hidden="1">
              <a:extLst>
                <a:ext uri="{63B3BB69-23CF-44E3-9099-C40C66FF867C}">
                  <a14:compatExt spid="_x0000_s9368"/>
                </a:ext>
                <a:ext uri="{FF2B5EF4-FFF2-40B4-BE49-F238E27FC236}">
                  <a16:creationId xmlns:a16="http://schemas.microsoft.com/office/drawing/2014/main" id="{00000000-0008-0000-0800-00009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19</xdr:row>
          <xdr:rowOff>68580</xdr:rowOff>
        </xdr:from>
        <xdr:to>
          <xdr:col>3</xdr:col>
          <xdr:colOff>899160</xdr:colOff>
          <xdr:row>19</xdr:row>
          <xdr:rowOff>304800</xdr:rowOff>
        </xdr:to>
        <xdr:sp macro="" textlink="">
          <xdr:nvSpPr>
            <xdr:cNvPr id="9369" name="Check Box 153" hidden="1">
              <a:extLst>
                <a:ext uri="{63B3BB69-23CF-44E3-9099-C40C66FF867C}">
                  <a14:compatExt spid="_x0000_s9369"/>
                </a:ext>
                <a:ext uri="{FF2B5EF4-FFF2-40B4-BE49-F238E27FC236}">
                  <a16:creationId xmlns:a16="http://schemas.microsoft.com/office/drawing/2014/main" id="{00000000-0008-0000-0800-00009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20</xdr:row>
          <xdr:rowOff>68580</xdr:rowOff>
        </xdr:from>
        <xdr:to>
          <xdr:col>3</xdr:col>
          <xdr:colOff>899160</xdr:colOff>
          <xdr:row>20</xdr:row>
          <xdr:rowOff>304800</xdr:rowOff>
        </xdr:to>
        <xdr:sp macro="" textlink="">
          <xdr:nvSpPr>
            <xdr:cNvPr id="9370" name="Check Box 154" hidden="1">
              <a:extLst>
                <a:ext uri="{63B3BB69-23CF-44E3-9099-C40C66FF867C}">
                  <a14:compatExt spid="_x0000_s9370"/>
                </a:ext>
                <a:ext uri="{FF2B5EF4-FFF2-40B4-BE49-F238E27FC236}">
                  <a16:creationId xmlns:a16="http://schemas.microsoft.com/office/drawing/2014/main" id="{00000000-0008-0000-0800-00009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21</xdr:row>
          <xdr:rowOff>68580</xdr:rowOff>
        </xdr:from>
        <xdr:to>
          <xdr:col>3</xdr:col>
          <xdr:colOff>899160</xdr:colOff>
          <xdr:row>21</xdr:row>
          <xdr:rowOff>304800</xdr:rowOff>
        </xdr:to>
        <xdr:sp macro="" textlink="">
          <xdr:nvSpPr>
            <xdr:cNvPr id="9371" name="Check Box 155" hidden="1">
              <a:extLst>
                <a:ext uri="{63B3BB69-23CF-44E3-9099-C40C66FF867C}">
                  <a14:compatExt spid="_x0000_s9371"/>
                </a:ext>
                <a:ext uri="{FF2B5EF4-FFF2-40B4-BE49-F238E27FC236}">
                  <a16:creationId xmlns:a16="http://schemas.microsoft.com/office/drawing/2014/main" id="{00000000-0008-0000-0800-00009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22</xdr:row>
          <xdr:rowOff>68580</xdr:rowOff>
        </xdr:from>
        <xdr:to>
          <xdr:col>3</xdr:col>
          <xdr:colOff>899160</xdr:colOff>
          <xdr:row>22</xdr:row>
          <xdr:rowOff>304800</xdr:rowOff>
        </xdr:to>
        <xdr:sp macro="" textlink="">
          <xdr:nvSpPr>
            <xdr:cNvPr id="9372" name="Check Box 156" hidden="1">
              <a:extLst>
                <a:ext uri="{63B3BB69-23CF-44E3-9099-C40C66FF867C}">
                  <a14:compatExt spid="_x0000_s9372"/>
                </a:ext>
                <a:ext uri="{FF2B5EF4-FFF2-40B4-BE49-F238E27FC236}">
                  <a16:creationId xmlns:a16="http://schemas.microsoft.com/office/drawing/2014/main" id="{00000000-0008-0000-0800-00009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23</xdr:row>
          <xdr:rowOff>68580</xdr:rowOff>
        </xdr:from>
        <xdr:to>
          <xdr:col>3</xdr:col>
          <xdr:colOff>899160</xdr:colOff>
          <xdr:row>23</xdr:row>
          <xdr:rowOff>304800</xdr:rowOff>
        </xdr:to>
        <xdr:sp macro="" textlink="">
          <xdr:nvSpPr>
            <xdr:cNvPr id="9373" name="Check Box 157" hidden="1">
              <a:extLst>
                <a:ext uri="{63B3BB69-23CF-44E3-9099-C40C66FF867C}">
                  <a14:compatExt spid="_x0000_s9373"/>
                </a:ext>
                <a:ext uri="{FF2B5EF4-FFF2-40B4-BE49-F238E27FC236}">
                  <a16:creationId xmlns:a16="http://schemas.microsoft.com/office/drawing/2014/main" id="{00000000-0008-0000-0800-00009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24</xdr:row>
          <xdr:rowOff>68580</xdr:rowOff>
        </xdr:from>
        <xdr:to>
          <xdr:col>3</xdr:col>
          <xdr:colOff>899160</xdr:colOff>
          <xdr:row>24</xdr:row>
          <xdr:rowOff>304800</xdr:rowOff>
        </xdr:to>
        <xdr:sp macro="" textlink="">
          <xdr:nvSpPr>
            <xdr:cNvPr id="9374" name="Check Box 158" hidden="1">
              <a:extLst>
                <a:ext uri="{63B3BB69-23CF-44E3-9099-C40C66FF867C}">
                  <a14:compatExt spid="_x0000_s9374"/>
                </a:ext>
                <a:ext uri="{FF2B5EF4-FFF2-40B4-BE49-F238E27FC236}">
                  <a16:creationId xmlns:a16="http://schemas.microsoft.com/office/drawing/2014/main" id="{00000000-0008-0000-0800-00009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25</xdr:row>
          <xdr:rowOff>68580</xdr:rowOff>
        </xdr:from>
        <xdr:to>
          <xdr:col>3</xdr:col>
          <xdr:colOff>899160</xdr:colOff>
          <xdr:row>25</xdr:row>
          <xdr:rowOff>304800</xdr:rowOff>
        </xdr:to>
        <xdr:sp macro="" textlink="">
          <xdr:nvSpPr>
            <xdr:cNvPr id="9375" name="Check Box 159" hidden="1">
              <a:extLst>
                <a:ext uri="{63B3BB69-23CF-44E3-9099-C40C66FF867C}">
                  <a14:compatExt spid="_x0000_s9375"/>
                </a:ext>
                <a:ext uri="{FF2B5EF4-FFF2-40B4-BE49-F238E27FC236}">
                  <a16:creationId xmlns:a16="http://schemas.microsoft.com/office/drawing/2014/main" id="{00000000-0008-0000-0800-00009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26</xdr:row>
          <xdr:rowOff>68580</xdr:rowOff>
        </xdr:from>
        <xdr:to>
          <xdr:col>3</xdr:col>
          <xdr:colOff>899160</xdr:colOff>
          <xdr:row>26</xdr:row>
          <xdr:rowOff>304800</xdr:rowOff>
        </xdr:to>
        <xdr:sp macro="" textlink="">
          <xdr:nvSpPr>
            <xdr:cNvPr id="9376" name="Check Box 160" hidden="1">
              <a:extLst>
                <a:ext uri="{63B3BB69-23CF-44E3-9099-C40C66FF867C}">
                  <a14:compatExt spid="_x0000_s9376"/>
                </a:ext>
                <a:ext uri="{FF2B5EF4-FFF2-40B4-BE49-F238E27FC236}">
                  <a16:creationId xmlns:a16="http://schemas.microsoft.com/office/drawing/2014/main" id="{00000000-0008-0000-0800-0000A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27</xdr:row>
          <xdr:rowOff>68580</xdr:rowOff>
        </xdr:from>
        <xdr:to>
          <xdr:col>3</xdr:col>
          <xdr:colOff>899160</xdr:colOff>
          <xdr:row>27</xdr:row>
          <xdr:rowOff>304800</xdr:rowOff>
        </xdr:to>
        <xdr:sp macro="" textlink="">
          <xdr:nvSpPr>
            <xdr:cNvPr id="9377" name="Check Box 161" hidden="1">
              <a:extLst>
                <a:ext uri="{63B3BB69-23CF-44E3-9099-C40C66FF867C}">
                  <a14:compatExt spid="_x0000_s9377"/>
                </a:ext>
                <a:ext uri="{FF2B5EF4-FFF2-40B4-BE49-F238E27FC236}">
                  <a16:creationId xmlns:a16="http://schemas.microsoft.com/office/drawing/2014/main" id="{00000000-0008-0000-0800-0000A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28</xdr:row>
          <xdr:rowOff>68580</xdr:rowOff>
        </xdr:from>
        <xdr:to>
          <xdr:col>3</xdr:col>
          <xdr:colOff>899160</xdr:colOff>
          <xdr:row>28</xdr:row>
          <xdr:rowOff>304800</xdr:rowOff>
        </xdr:to>
        <xdr:sp macro="" textlink="">
          <xdr:nvSpPr>
            <xdr:cNvPr id="9378" name="Check Box 162" hidden="1">
              <a:extLst>
                <a:ext uri="{63B3BB69-23CF-44E3-9099-C40C66FF867C}">
                  <a14:compatExt spid="_x0000_s9378"/>
                </a:ext>
                <a:ext uri="{FF2B5EF4-FFF2-40B4-BE49-F238E27FC236}">
                  <a16:creationId xmlns:a16="http://schemas.microsoft.com/office/drawing/2014/main" id="{00000000-0008-0000-0800-0000A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29</xdr:row>
          <xdr:rowOff>68580</xdr:rowOff>
        </xdr:from>
        <xdr:to>
          <xdr:col>3</xdr:col>
          <xdr:colOff>899160</xdr:colOff>
          <xdr:row>29</xdr:row>
          <xdr:rowOff>304800</xdr:rowOff>
        </xdr:to>
        <xdr:sp macro="" textlink="">
          <xdr:nvSpPr>
            <xdr:cNvPr id="9379" name="Check Box 163" hidden="1">
              <a:extLst>
                <a:ext uri="{63B3BB69-23CF-44E3-9099-C40C66FF867C}">
                  <a14:compatExt spid="_x0000_s9379"/>
                </a:ext>
                <a:ext uri="{FF2B5EF4-FFF2-40B4-BE49-F238E27FC236}">
                  <a16:creationId xmlns:a16="http://schemas.microsoft.com/office/drawing/2014/main" id="{00000000-0008-0000-0800-0000A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30</xdr:row>
          <xdr:rowOff>68580</xdr:rowOff>
        </xdr:from>
        <xdr:to>
          <xdr:col>3</xdr:col>
          <xdr:colOff>899160</xdr:colOff>
          <xdr:row>30</xdr:row>
          <xdr:rowOff>304800</xdr:rowOff>
        </xdr:to>
        <xdr:sp macro="" textlink="">
          <xdr:nvSpPr>
            <xdr:cNvPr id="9380" name="Check Box 164" hidden="1">
              <a:extLst>
                <a:ext uri="{63B3BB69-23CF-44E3-9099-C40C66FF867C}">
                  <a14:compatExt spid="_x0000_s9380"/>
                </a:ext>
                <a:ext uri="{FF2B5EF4-FFF2-40B4-BE49-F238E27FC236}">
                  <a16:creationId xmlns:a16="http://schemas.microsoft.com/office/drawing/2014/main" id="{00000000-0008-0000-0800-0000A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11</xdr:row>
          <xdr:rowOff>68580</xdr:rowOff>
        </xdr:from>
        <xdr:to>
          <xdr:col>4</xdr:col>
          <xdr:colOff>899160</xdr:colOff>
          <xdr:row>11</xdr:row>
          <xdr:rowOff>304800</xdr:rowOff>
        </xdr:to>
        <xdr:sp macro="" textlink="">
          <xdr:nvSpPr>
            <xdr:cNvPr id="9381" name="Check Box 165" hidden="1">
              <a:extLst>
                <a:ext uri="{63B3BB69-23CF-44E3-9099-C40C66FF867C}">
                  <a14:compatExt spid="_x0000_s9381"/>
                </a:ext>
                <a:ext uri="{FF2B5EF4-FFF2-40B4-BE49-F238E27FC236}">
                  <a16:creationId xmlns:a16="http://schemas.microsoft.com/office/drawing/2014/main" id="{00000000-0008-0000-0800-0000A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12</xdr:row>
          <xdr:rowOff>68580</xdr:rowOff>
        </xdr:from>
        <xdr:to>
          <xdr:col>4</xdr:col>
          <xdr:colOff>899160</xdr:colOff>
          <xdr:row>12</xdr:row>
          <xdr:rowOff>304800</xdr:rowOff>
        </xdr:to>
        <xdr:sp macro="" textlink="">
          <xdr:nvSpPr>
            <xdr:cNvPr id="9382" name="Check Box 166" hidden="1">
              <a:extLst>
                <a:ext uri="{63B3BB69-23CF-44E3-9099-C40C66FF867C}">
                  <a14:compatExt spid="_x0000_s9382"/>
                </a:ext>
                <a:ext uri="{FF2B5EF4-FFF2-40B4-BE49-F238E27FC236}">
                  <a16:creationId xmlns:a16="http://schemas.microsoft.com/office/drawing/2014/main" id="{00000000-0008-0000-0800-0000A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13</xdr:row>
          <xdr:rowOff>68580</xdr:rowOff>
        </xdr:from>
        <xdr:to>
          <xdr:col>4</xdr:col>
          <xdr:colOff>899160</xdr:colOff>
          <xdr:row>13</xdr:row>
          <xdr:rowOff>304800</xdr:rowOff>
        </xdr:to>
        <xdr:sp macro="" textlink="">
          <xdr:nvSpPr>
            <xdr:cNvPr id="9383" name="Check Box 167" hidden="1">
              <a:extLst>
                <a:ext uri="{63B3BB69-23CF-44E3-9099-C40C66FF867C}">
                  <a14:compatExt spid="_x0000_s9383"/>
                </a:ext>
                <a:ext uri="{FF2B5EF4-FFF2-40B4-BE49-F238E27FC236}">
                  <a16:creationId xmlns:a16="http://schemas.microsoft.com/office/drawing/2014/main" id="{00000000-0008-0000-0800-0000A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14</xdr:row>
          <xdr:rowOff>68580</xdr:rowOff>
        </xdr:from>
        <xdr:to>
          <xdr:col>4</xdr:col>
          <xdr:colOff>899160</xdr:colOff>
          <xdr:row>14</xdr:row>
          <xdr:rowOff>304800</xdr:rowOff>
        </xdr:to>
        <xdr:sp macro="" textlink="">
          <xdr:nvSpPr>
            <xdr:cNvPr id="9384" name="Check Box 168" hidden="1">
              <a:extLst>
                <a:ext uri="{63B3BB69-23CF-44E3-9099-C40C66FF867C}">
                  <a14:compatExt spid="_x0000_s9384"/>
                </a:ext>
                <a:ext uri="{FF2B5EF4-FFF2-40B4-BE49-F238E27FC236}">
                  <a16:creationId xmlns:a16="http://schemas.microsoft.com/office/drawing/2014/main" id="{00000000-0008-0000-0800-0000A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15</xdr:row>
          <xdr:rowOff>68580</xdr:rowOff>
        </xdr:from>
        <xdr:to>
          <xdr:col>4</xdr:col>
          <xdr:colOff>899160</xdr:colOff>
          <xdr:row>15</xdr:row>
          <xdr:rowOff>304800</xdr:rowOff>
        </xdr:to>
        <xdr:sp macro="" textlink="">
          <xdr:nvSpPr>
            <xdr:cNvPr id="9385" name="Check Box 169" hidden="1">
              <a:extLst>
                <a:ext uri="{63B3BB69-23CF-44E3-9099-C40C66FF867C}">
                  <a14:compatExt spid="_x0000_s9385"/>
                </a:ext>
                <a:ext uri="{FF2B5EF4-FFF2-40B4-BE49-F238E27FC236}">
                  <a16:creationId xmlns:a16="http://schemas.microsoft.com/office/drawing/2014/main" id="{00000000-0008-0000-0800-0000A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16</xdr:row>
          <xdr:rowOff>68580</xdr:rowOff>
        </xdr:from>
        <xdr:to>
          <xdr:col>4</xdr:col>
          <xdr:colOff>899160</xdr:colOff>
          <xdr:row>16</xdr:row>
          <xdr:rowOff>304800</xdr:rowOff>
        </xdr:to>
        <xdr:sp macro="" textlink="">
          <xdr:nvSpPr>
            <xdr:cNvPr id="9386" name="Check Box 170" hidden="1">
              <a:extLst>
                <a:ext uri="{63B3BB69-23CF-44E3-9099-C40C66FF867C}">
                  <a14:compatExt spid="_x0000_s9386"/>
                </a:ext>
                <a:ext uri="{FF2B5EF4-FFF2-40B4-BE49-F238E27FC236}">
                  <a16:creationId xmlns:a16="http://schemas.microsoft.com/office/drawing/2014/main" id="{00000000-0008-0000-0800-0000A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17</xdr:row>
          <xdr:rowOff>68580</xdr:rowOff>
        </xdr:from>
        <xdr:to>
          <xdr:col>4</xdr:col>
          <xdr:colOff>899160</xdr:colOff>
          <xdr:row>17</xdr:row>
          <xdr:rowOff>304800</xdr:rowOff>
        </xdr:to>
        <xdr:sp macro="" textlink="">
          <xdr:nvSpPr>
            <xdr:cNvPr id="9387" name="Check Box 171" hidden="1">
              <a:extLst>
                <a:ext uri="{63B3BB69-23CF-44E3-9099-C40C66FF867C}">
                  <a14:compatExt spid="_x0000_s9387"/>
                </a:ext>
                <a:ext uri="{FF2B5EF4-FFF2-40B4-BE49-F238E27FC236}">
                  <a16:creationId xmlns:a16="http://schemas.microsoft.com/office/drawing/2014/main" id="{00000000-0008-0000-0800-0000A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18</xdr:row>
          <xdr:rowOff>68580</xdr:rowOff>
        </xdr:from>
        <xdr:to>
          <xdr:col>4</xdr:col>
          <xdr:colOff>899160</xdr:colOff>
          <xdr:row>18</xdr:row>
          <xdr:rowOff>304800</xdr:rowOff>
        </xdr:to>
        <xdr:sp macro="" textlink="">
          <xdr:nvSpPr>
            <xdr:cNvPr id="9388" name="Check Box 172" hidden="1">
              <a:extLst>
                <a:ext uri="{63B3BB69-23CF-44E3-9099-C40C66FF867C}">
                  <a14:compatExt spid="_x0000_s9388"/>
                </a:ext>
                <a:ext uri="{FF2B5EF4-FFF2-40B4-BE49-F238E27FC236}">
                  <a16:creationId xmlns:a16="http://schemas.microsoft.com/office/drawing/2014/main" id="{00000000-0008-0000-0800-0000A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19</xdr:row>
          <xdr:rowOff>68580</xdr:rowOff>
        </xdr:from>
        <xdr:to>
          <xdr:col>4</xdr:col>
          <xdr:colOff>899160</xdr:colOff>
          <xdr:row>19</xdr:row>
          <xdr:rowOff>304800</xdr:rowOff>
        </xdr:to>
        <xdr:sp macro="" textlink="">
          <xdr:nvSpPr>
            <xdr:cNvPr id="9389" name="Check Box 173" hidden="1">
              <a:extLst>
                <a:ext uri="{63B3BB69-23CF-44E3-9099-C40C66FF867C}">
                  <a14:compatExt spid="_x0000_s9389"/>
                </a:ext>
                <a:ext uri="{FF2B5EF4-FFF2-40B4-BE49-F238E27FC236}">
                  <a16:creationId xmlns:a16="http://schemas.microsoft.com/office/drawing/2014/main" id="{00000000-0008-0000-0800-0000A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20</xdr:row>
          <xdr:rowOff>68580</xdr:rowOff>
        </xdr:from>
        <xdr:to>
          <xdr:col>4</xdr:col>
          <xdr:colOff>899160</xdr:colOff>
          <xdr:row>20</xdr:row>
          <xdr:rowOff>304800</xdr:rowOff>
        </xdr:to>
        <xdr:sp macro="" textlink="">
          <xdr:nvSpPr>
            <xdr:cNvPr id="9390" name="Check Box 174" hidden="1">
              <a:extLst>
                <a:ext uri="{63B3BB69-23CF-44E3-9099-C40C66FF867C}">
                  <a14:compatExt spid="_x0000_s9390"/>
                </a:ext>
                <a:ext uri="{FF2B5EF4-FFF2-40B4-BE49-F238E27FC236}">
                  <a16:creationId xmlns:a16="http://schemas.microsoft.com/office/drawing/2014/main" id="{00000000-0008-0000-0800-0000A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21</xdr:row>
          <xdr:rowOff>68580</xdr:rowOff>
        </xdr:from>
        <xdr:to>
          <xdr:col>4</xdr:col>
          <xdr:colOff>899160</xdr:colOff>
          <xdr:row>21</xdr:row>
          <xdr:rowOff>304800</xdr:rowOff>
        </xdr:to>
        <xdr:sp macro="" textlink="">
          <xdr:nvSpPr>
            <xdr:cNvPr id="9391" name="Check Box 175" hidden="1">
              <a:extLst>
                <a:ext uri="{63B3BB69-23CF-44E3-9099-C40C66FF867C}">
                  <a14:compatExt spid="_x0000_s9391"/>
                </a:ext>
                <a:ext uri="{FF2B5EF4-FFF2-40B4-BE49-F238E27FC236}">
                  <a16:creationId xmlns:a16="http://schemas.microsoft.com/office/drawing/2014/main" id="{00000000-0008-0000-0800-0000A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22</xdr:row>
          <xdr:rowOff>68580</xdr:rowOff>
        </xdr:from>
        <xdr:to>
          <xdr:col>4</xdr:col>
          <xdr:colOff>899160</xdr:colOff>
          <xdr:row>22</xdr:row>
          <xdr:rowOff>304800</xdr:rowOff>
        </xdr:to>
        <xdr:sp macro="" textlink="">
          <xdr:nvSpPr>
            <xdr:cNvPr id="9392" name="Check Box 176" hidden="1">
              <a:extLst>
                <a:ext uri="{63B3BB69-23CF-44E3-9099-C40C66FF867C}">
                  <a14:compatExt spid="_x0000_s9392"/>
                </a:ext>
                <a:ext uri="{FF2B5EF4-FFF2-40B4-BE49-F238E27FC236}">
                  <a16:creationId xmlns:a16="http://schemas.microsoft.com/office/drawing/2014/main" id="{00000000-0008-0000-0800-0000B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23</xdr:row>
          <xdr:rowOff>68580</xdr:rowOff>
        </xdr:from>
        <xdr:to>
          <xdr:col>4</xdr:col>
          <xdr:colOff>899160</xdr:colOff>
          <xdr:row>23</xdr:row>
          <xdr:rowOff>304800</xdr:rowOff>
        </xdr:to>
        <xdr:sp macro="" textlink="">
          <xdr:nvSpPr>
            <xdr:cNvPr id="9393" name="Check Box 177" hidden="1">
              <a:extLst>
                <a:ext uri="{63B3BB69-23CF-44E3-9099-C40C66FF867C}">
                  <a14:compatExt spid="_x0000_s9393"/>
                </a:ext>
                <a:ext uri="{FF2B5EF4-FFF2-40B4-BE49-F238E27FC236}">
                  <a16:creationId xmlns:a16="http://schemas.microsoft.com/office/drawing/2014/main" id="{00000000-0008-0000-0800-0000B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24</xdr:row>
          <xdr:rowOff>68580</xdr:rowOff>
        </xdr:from>
        <xdr:to>
          <xdr:col>4</xdr:col>
          <xdr:colOff>899160</xdr:colOff>
          <xdr:row>24</xdr:row>
          <xdr:rowOff>304800</xdr:rowOff>
        </xdr:to>
        <xdr:sp macro="" textlink="">
          <xdr:nvSpPr>
            <xdr:cNvPr id="9394" name="Check Box 178" hidden="1">
              <a:extLst>
                <a:ext uri="{63B3BB69-23CF-44E3-9099-C40C66FF867C}">
                  <a14:compatExt spid="_x0000_s9394"/>
                </a:ext>
                <a:ext uri="{FF2B5EF4-FFF2-40B4-BE49-F238E27FC236}">
                  <a16:creationId xmlns:a16="http://schemas.microsoft.com/office/drawing/2014/main" id="{00000000-0008-0000-0800-0000B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25</xdr:row>
          <xdr:rowOff>68580</xdr:rowOff>
        </xdr:from>
        <xdr:to>
          <xdr:col>4</xdr:col>
          <xdr:colOff>899160</xdr:colOff>
          <xdr:row>25</xdr:row>
          <xdr:rowOff>304800</xdr:rowOff>
        </xdr:to>
        <xdr:sp macro="" textlink="">
          <xdr:nvSpPr>
            <xdr:cNvPr id="9395" name="Check Box 179" hidden="1">
              <a:extLst>
                <a:ext uri="{63B3BB69-23CF-44E3-9099-C40C66FF867C}">
                  <a14:compatExt spid="_x0000_s9395"/>
                </a:ext>
                <a:ext uri="{FF2B5EF4-FFF2-40B4-BE49-F238E27FC236}">
                  <a16:creationId xmlns:a16="http://schemas.microsoft.com/office/drawing/2014/main" id="{00000000-0008-0000-0800-0000B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26</xdr:row>
          <xdr:rowOff>68580</xdr:rowOff>
        </xdr:from>
        <xdr:to>
          <xdr:col>4</xdr:col>
          <xdr:colOff>899160</xdr:colOff>
          <xdr:row>26</xdr:row>
          <xdr:rowOff>304800</xdr:rowOff>
        </xdr:to>
        <xdr:sp macro="" textlink="">
          <xdr:nvSpPr>
            <xdr:cNvPr id="9396" name="Check Box 180" hidden="1">
              <a:extLst>
                <a:ext uri="{63B3BB69-23CF-44E3-9099-C40C66FF867C}">
                  <a14:compatExt spid="_x0000_s9396"/>
                </a:ext>
                <a:ext uri="{FF2B5EF4-FFF2-40B4-BE49-F238E27FC236}">
                  <a16:creationId xmlns:a16="http://schemas.microsoft.com/office/drawing/2014/main" id="{00000000-0008-0000-0800-0000B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27</xdr:row>
          <xdr:rowOff>68580</xdr:rowOff>
        </xdr:from>
        <xdr:to>
          <xdr:col>4</xdr:col>
          <xdr:colOff>899160</xdr:colOff>
          <xdr:row>27</xdr:row>
          <xdr:rowOff>304800</xdr:rowOff>
        </xdr:to>
        <xdr:sp macro="" textlink="">
          <xdr:nvSpPr>
            <xdr:cNvPr id="9397" name="Check Box 181" hidden="1">
              <a:extLst>
                <a:ext uri="{63B3BB69-23CF-44E3-9099-C40C66FF867C}">
                  <a14:compatExt spid="_x0000_s9397"/>
                </a:ext>
                <a:ext uri="{FF2B5EF4-FFF2-40B4-BE49-F238E27FC236}">
                  <a16:creationId xmlns:a16="http://schemas.microsoft.com/office/drawing/2014/main" id="{00000000-0008-0000-0800-0000B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28</xdr:row>
          <xdr:rowOff>68580</xdr:rowOff>
        </xdr:from>
        <xdr:to>
          <xdr:col>4</xdr:col>
          <xdr:colOff>899160</xdr:colOff>
          <xdr:row>28</xdr:row>
          <xdr:rowOff>304800</xdr:rowOff>
        </xdr:to>
        <xdr:sp macro="" textlink="">
          <xdr:nvSpPr>
            <xdr:cNvPr id="9398" name="Check Box 182" hidden="1">
              <a:extLst>
                <a:ext uri="{63B3BB69-23CF-44E3-9099-C40C66FF867C}">
                  <a14:compatExt spid="_x0000_s9398"/>
                </a:ext>
                <a:ext uri="{FF2B5EF4-FFF2-40B4-BE49-F238E27FC236}">
                  <a16:creationId xmlns:a16="http://schemas.microsoft.com/office/drawing/2014/main" id="{00000000-0008-0000-0800-0000B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29</xdr:row>
          <xdr:rowOff>68580</xdr:rowOff>
        </xdr:from>
        <xdr:to>
          <xdr:col>4</xdr:col>
          <xdr:colOff>899160</xdr:colOff>
          <xdr:row>29</xdr:row>
          <xdr:rowOff>304800</xdr:rowOff>
        </xdr:to>
        <xdr:sp macro="" textlink="">
          <xdr:nvSpPr>
            <xdr:cNvPr id="9399" name="Check Box 183" hidden="1">
              <a:extLst>
                <a:ext uri="{63B3BB69-23CF-44E3-9099-C40C66FF867C}">
                  <a14:compatExt spid="_x0000_s9399"/>
                </a:ext>
                <a:ext uri="{FF2B5EF4-FFF2-40B4-BE49-F238E27FC236}">
                  <a16:creationId xmlns:a16="http://schemas.microsoft.com/office/drawing/2014/main" id="{00000000-0008-0000-0800-0000B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30</xdr:row>
          <xdr:rowOff>68580</xdr:rowOff>
        </xdr:from>
        <xdr:to>
          <xdr:col>4</xdr:col>
          <xdr:colOff>899160</xdr:colOff>
          <xdr:row>30</xdr:row>
          <xdr:rowOff>304800</xdr:rowOff>
        </xdr:to>
        <xdr:sp macro="" textlink="">
          <xdr:nvSpPr>
            <xdr:cNvPr id="9400" name="Check Box 184" hidden="1">
              <a:extLst>
                <a:ext uri="{63B3BB69-23CF-44E3-9099-C40C66FF867C}">
                  <a14:compatExt spid="_x0000_s9400"/>
                </a:ext>
                <a:ext uri="{FF2B5EF4-FFF2-40B4-BE49-F238E27FC236}">
                  <a16:creationId xmlns:a16="http://schemas.microsoft.com/office/drawing/2014/main" id="{00000000-0008-0000-0800-0000B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11</xdr:row>
          <xdr:rowOff>68580</xdr:rowOff>
        </xdr:from>
        <xdr:to>
          <xdr:col>5</xdr:col>
          <xdr:colOff>899160</xdr:colOff>
          <xdr:row>11</xdr:row>
          <xdr:rowOff>304800</xdr:rowOff>
        </xdr:to>
        <xdr:sp macro="" textlink="">
          <xdr:nvSpPr>
            <xdr:cNvPr id="9401" name="Check Box 185" hidden="1">
              <a:extLst>
                <a:ext uri="{63B3BB69-23CF-44E3-9099-C40C66FF867C}">
                  <a14:compatExt spid="_x0000_s9401"/>
                </a:ext>
                <a:ext uri="{FF2B5EF4-FFF2-40B4-BE49-F238E27FC236}">
                  <a16:creationId xmlns:a16="http://schemas.microsoft.com/office/drawing/2014/main" id="{00000000-0008-0000-0800-0000B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579120</xdr:colOff>
          <xdr:row>12</xdr:row>
          <xdr:rowOff>30480</xdr:rowOff>
        </xdr:from>
        <xdr:to>
          <xdr:col>5</xdr:col>
          <xdr:colOff>960120</xdr:colOff>
          <xdr:row>12</xdr:row>
          <xdr:rowOff>304800</xdr:rowOff>
        </xdr:to>
        <xdr:sp macro="" textlink="">
          <xdr:nvSpPr>
            <xdr:cNvPr id="9402" name="Check Box 186" hidden="1">
              <a:extLst>
                <a:ext uri="{63B3BB69-23CF-44E3-9099-C40C66FF867C}">
                  <a14:compatExt spid="_x0000_s9402"/>
                </a:ext>
                <a:ext uri="{FF2B5EF4-FFF2-40B4-BE49-F238E27FC236}">
                  <a16:creationId xmlns:a16="http://schemas.microsoft.com/office/drawing/2014/main" id="{00000000-0008-0000-0800-0000B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13</xdr:row>
          <xdr:rowOff>68580</xdr:rowOff>
        </xdr:from>
        <xdr:to>
          <xdr:col>5</xdr:col>
          <xdr:colOff>899160</xdr:colOff>
          <xdr:row>13</xdr:row>
          <xdr:rowOff>304800</xdr:rowOff>
        </xdr:to>
        <xdr:sp macro="" textlink="">
          <xdr:nvSpPr>
            <xdr:cNvPr id="9403" name="Check Box 187" hidden="1">
              <a:extLst>
                <a:ext uri="{63B3BB69-23CF-44E3-9099-C40C66FF867C}">
                  <a14:compatExt spid="_x0000_s9403"/>
                </a:ext>
                <a:ext uri="{FF2B5EF4-FFF2-40B4-BE49-F238E27FC236}">
                  <a16:creationId xmlns:a16="http://schemas.microsoft.com/office/drawing/2014/main" id="{00000000-0008-0000-0800-0000B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14</xdr:row>
          <xdr:rowOff>68580</xdr:rowOff>
        </xdr:from>
        <xdr:to>
          <xdr:col>5</xdr:col>
          <xdr:colOff>899160</xdr:colOff>
          <xdr:row>14</xdr:row>
          <xdr:rowOff>304800</xdr:rowOff>
        </xdr:to>
        <xdr:sp macro="" textlink="">
          <xdr:nvSpPr>
            <xdr:cNvPr id="9404" name="Check Box 188" hidden="1">
              <a:extLst>
                <a:ext uri="{63B3BB69-23CF-44E3-9099-C40C66FF867C}">
                  <a14:compatExt spid="_x0000_s9404"/>
                </a:ext>
                <a:ext uri="{FF2B5EF4-FFF2-40B4-BE49-F238E27FC236}">
                  <a16:creationId xmlns:a16="http://schemas.microsoft.com/office/drawing/2014/main" id="{00000000-0008-0000-0800-0000B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15</xdr:row>
          <xdr:rowOff>68580</xdr:rowOff>
        </xdr:from>
        <xdr:to>
          <xdr:col>5</xdr:col>
          <xdr:colOff>899160</xdr:colOff>
          <xdr:row>15</xdr:row>
          <xdr:rowOff>304800</xdr:rowOff>
        </xdr:to>
        <xdr:sp macro="" textlink="">
          <xdr:nvSpPr>
            <xdr:cNvPr id="9405" name="Check Box 189" hidden="1">
              <a:extLst>
                <a:ext uri="{63B3BB69-23CF-44E3-9099-C40C66FF867C}">
                  <a14:compatExt spid="_x0000_s9405"/>
                </a:ext>
                <a:ext uri="{FF2B5EF4-FFF2-40B4-BE49-F238E27FC236}">
                  <a16:creationId xmlns:a16="http://schemas.microsoft.com/office/drawing/2014/main" id="{00000000-0008-0000-0800-0000B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16</xdr:row>
          <xdr:rowOff>68580</xdr:rowOff>
        </xdr:from>
        <xdr:to>
          <xdr:col>5</xdr:col>
          <xdr:colOff>899160</xdr:colOff>
          <xdr:row>16</xdr:row>
          <xdr:rowOff>304800</xdr:rowOff>
        </xdr:to>
        <xdr:sp macro="" textlink="">
          <xdr:nvSpPr>
            <xdr:cNvPr id="9406" name="Check Box 190" hidden="1">
              <a:extLst>
                <a:ext uri="{63B3BB69-23CF-44E3-9099-C40C66FF867C}">
                  <a14:compatExt spid="_x0000_s9406"/>
                </a:ext>
                <a:ext uri="{FF2B5EF4-FFF2-40B4-BE49-F238E27FC236}">
                  <a16:creationId xmlns:a16="http://schemas.microsoft.com/office/drawing/2014/main" id="{00000000-0008-0000-0800-0000B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17</xdr:row>
          <xdr:rowOff>68580</xdr:rowOff>
        </xdr:from>
        <xdr:to>
          <xdr:col>5</xdr:col>
          <xdr:colOff>899160</xdr:colOff>
          <xdr:row>17</xdr:row>
          <xdr:rowOff>304800</xdr:rowOff>
        </xdr:to>
        <xdr:sp macro="" textlink="">
          <xdr:nvSpPr>
            <xdr:cNvPr id="9407" name="Check Box 191" hidden="1">
              <a:extLst>
                <a:ext uri="{63B3BB69-23CF-44E3-9099-C40C66FF867C}">
                  <a14:compatExt spid="_x0000_s9407"/>
                </a:ext>
                <a:ext uri="{FF2B5EF4-FFF2-40B4-BE49-F238E27FC236}">
                  <a16:creationId xmlns:a16="http://schemas.microsoft.com/office/drawing/2014/main" id="{00000000-0008-0000-0800-0000B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18</xdr:row>
          <xdr:rowOff>68580</xdr:rowOff>
        </xdr:from>
        <xdr:to>
          <xdr:col>5</xdr:col>
          <xdr:colOff>899160</xdr:colOff>
          <xdr:row>18</xdr:row>
          <xdr:rowOff>304800</xdr:rowOff>
        </xdr:to>
        <xdr:sp macro="" textlink="">
          <xdr:nvSpPr>
            <xdr:cNvPr id="9408" name="Check Box 192" hidden="1">
              <a:extLst>
                <a:ext uri="{63B3BB69-23CF-44E3-9099-C40C66FF867C}">
                  <a14:compatExt spid="_x0000_s9408"/>
                </a:ext>
                <a:ext uri="{FF2B5EF4-FFF2-40B4-BE49-F238E27FC236}">
                  <a16:creationId xmlns:a16="http://schemas.microsoft.com/office/drawing/2014/main" id="{00000000-0008-0000-0800-0000C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19</xdr:row>
          <xdr:rowOff>68580</xdr:rowOff>
        </xdr:from>
        <xdr:to>
          <xdr:col>5</xdr:col>
          <xdr:colOff>899160</xdr:colOff>
          <xdr:row>19</xdr:row>
          <xdr:rowOff>304800</xdr:rowOff>
        </xdr:to>
        <xdr:sp macro="" textlink="">
          <xdr:nvSpPr>
            <xdr:cNvPr id="9409" name="Check Box 193" hidden="1">
              <a:extLst>
                <a:ext uri="{63B3BB69-23CF-44E3-9099-C40C66FF867C}">
                  <a14:compatExt spid="_x0000_s9409"/>
                </a:ext>
                <a:ext uri="{FF2B5EF4-FFF2-40B4-BE49-F238E27FC236}">
                  <a16:creationId xmlns:a16="http://schemas.microsoft.com/office/drawing/2014/main" id="{00000000-0008-0000-0800-0000C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20</xdr:row>
          <xdr:rowOff>68580</xdr:rowOff>
        </xdr:from>
        <xdr:to>
          <xdr:col>5</xdr:col>
          <xdr:colOff>899160</xdr:colOff>
          <xdr:row>20</xdr:row>
          <xdr:rowOff>304800</xdr:rowOff>
        </xdr:to>
        <xdr:sp macro="" textlink="">
          <xdr:nvSpPr>
            <xdr:cNvPr id="9410" name="Check Box 194" hidden="1">
              <a:extLst>
                <a:ext uri="{63B3BB69-23CF-44E3-9099-C40C66FF867C}">
                  <a14:compatExt spid="_x0000_s9410"/>
                </a:ext>
                <a:ext uri="{FF2B5EF4-FFF2-40B4-BE49-F238E27FC236}">
                  <a16:creationId xmlns:a16="http://schemas.microsoft.com/office/drawing/2014/main" id="{00000000-0008-0000-0800-0000C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21</xdr:row>
          <xdr:rowOff>68580</xdr:rowOff>
        </xdr:from>
        <xdr:to>
          <xdr:col>5</xdr:col>
          <xdr:colOff>899160</xdr:colOff>
          <xdr:row>21</xdr:row>
          <xdr:rowOff>304800</xdr:rowOff>
        </xdr:to>
        <xdr:sp macro="" textlink="">
          <xdr:nvSpPr>
            <xdr:cNvPr id="9411" name="Check Box 195" hidden="1">
              <a:extLst>
                <a:ext uri="{63B3BB69-23CF-44E3-9099-C40C66FF867C}">
                  <a14:compatExt spid="_x0000_s9411"/>
                </a:ext>
                <a:ext uri="{FF2B5EF4-FFF2-40B4-BE49-F238E27FC236}">
                  <a16:creationId xmlns:a16="http://schemas.microsoft.com/office/drawing/2014/main" id="{00000000-0008-0000-0800-0000C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22</xdr:row>
          <xdr:rowOff>68580</xdr:rowOff>
        </xdr:from>
        <xdr:to>
          <xdr:col>5</xdr:col>
          <xdr:colOff>899160</xdr:colOff>
          <xdr:row>22</xdr:row>
          <xdr:rowOff>304800</xdr:rowOff>
        </xdr:to>
        <xdr:sp macro="" textlink="">
          <xdr:nvSpPr>
            <xdr:cNvPr id="9412" name="Check Box 196" hidden="1">
              <a:extLst>
                <a:ext uri="{63B3BB69-23CF-44E3-9099-C40C66FF867C}">
                  <a14:compatExt spid="_x0000_s9412"/>
                </a:ext>
                <a:ext uri="{FF2B5EF4-FFF2-40B4-BE49-F238E27FC236}">
                  <a16:creationId xmlns:a16="http://schemas.microsoft.com/office/drawing/2014/main" id="{00000000-0008-0000-0800-0000C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23</xdr:row>
          <xdr:rowOff>68580</xdr:rowOff>
        </xdr:from>
        <xdr:to>
          <xdr:col>5</xdr:col>
          <xdr:colOff>899160</xdr:colOff>
          <xdr:row>23</xdr:row>
          <xdr:rowOff>304800</xdr:rowOff>
        </xdr:to>
        <xdr:sp macro="" textlink="">
          <xdr:nvSpPr>
            <xdr:cNvPr id="9413" name="Check Box 197" hidden="1">
              <a:extLst>
                <a:ext uri="{63B3BB69-23CF-44E3-9099-C40C66FF867C}">
                  <a14:compatExt spid="_x0000_s9413"/>
                </a:ext>
                <a:ext uri="{FF2B5EF4-FFF2-40B4-BE49-F238E27FC236}">
                  <a16:creationId xmlns:a16="http://schemas.microsoft.com/office/drawing/2014/main" id="{00000000-0008-0000-0800-0000C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24</xdr:row>
          <xdr:rowOff>68580</xdr:rowOff>
        </xdr:from>
        <xdr:to>
          <xdr:col>5</xdr:col>
          <xdr:colOff>899160</xdr:colOff>
          <xdr:row>24</xdr:row>
          <xdr:rowOff>304800</xdr:rowOff>
        </xdr:to>
        <xdr:sp macro="" textlink="">
          <xdr:nvSpPr>
            <xdr:cNvPr id="9414" name="Check Box 198" hidden="1">
              <a:extLst>
                <a:ext uri="{63B3BB69-23CF-44E3-9099-C40C66FF867C}">
                  <a14:compatExt spid="_x0000_s9414"/>
                </a:ext>
                <a:ext uri="{FF2B5EF4-FFF2-40B4-BE49-F238E27FC236}">
                  <a16:creationId xmlns:a16="http://schemas.microsoft.com/office/drawing/2014/main" id="{00000000-0008-0000-0800-0000C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25</xdr:row>
          <xdr:rowOff>68580</xdr:rowOff>
        </xdr:from>
        <xdr:to>
          <xdr:col>5</xdr:col>
          <xdr:colOff>899160</xdr:colOff>
          <xdr:row>25</xdr:row>
          <xdr:rowOff>304800</xdr:rowOff>
        </xdr:to>
        <xdr:sp macro="" textlink="">
          <xdr:nvSpPr>
            <xdr:cNvPr id="9415" name="Check Box 199" hidden="1">
              <a:extLst>
                <a:ext uri="{63B3BB69-23CF-44E3-9099-C40C66FF867C}">
                  <a14:compatExt spid="_x0000_s9415"/>
                </a:ext>
                <a:ext uri="{FF2B5EF4-FFF2-40B4-BE49-F238E27FC236}">
                  <a16:creationId xmlns:a16="http://schemas.microsoft.com/office/drawing/2014/main" id="{00000000-0008-0000-0800-0000C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26</xdr:row>
          <xdr:rowOff>68580</xdr:rowOff>
        </xdr:from>
        <xdr:to>
          <xdr:col>5</xdr:col>
          <xdr:colOff>899160</xdr:colOff>
          <xdr:row>26</xdr:row>
          <xdr:rowOff>304800</xdr:rowOff>
        </xdr:to>
        <xdr:sp macro="" textlink="">
          <xdr:nvSpPr>
            <xdr:cNvPr id="9416" name="Check Box 200" hidden="1">
              <a:extLst>
                <a:ext uri="{63B3BB69-23CF-44E3-9099-C40C66FF867C}">
                  <a14:compatExt spid="_x0000_s9416"/>
                </a:ext>
                <a:ext uri="{FF2B5EF4-FFF2-40B4-BE49-F238E27FC236}">
                  <a16:creationId xmlns:a16="http://schemas.microsoft.com/office/drawing/2014/main" id="{00000000-0008-0000-0800-0000C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27</xdr:row>
          <xdr:rowOff>68580</xdr:rowOff>
        </xdr:from>
        <xdr:to>
          <xdr:col>5</xdr:col>
          <xdr:colOff>899160</xdr:colOff>
          <xdr:row>27</xdr:row>
          <xdr:rowOff>304800</xdr:rowOff>
        </xdr:to>
        <xdr:sp macro="" textlink="">
          <xdr:nvSpPr>
            <xdr:cNvPr id="9417" name="Check Box 201" hidden="1">
              <a:extLst>
                <a:ext uri="{63B3BB69-23CF-44E3-9099-C40C66FF867C}">
                  <a14:compatExt spid="_x0000_s9417"/>
                </a:ext>
                <a:ext uri="{FF2B5EF4-FFF2-40B4-BE49-F238E27FC236}">
                  <a16:creationId xmlns:a16="http://schemas.microsoft.com/office/drawing/2014/main" id="{00000000-0008-0000-0800-0000C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28</xdr:row>
          <xdr:rowOff>68580</xdr:rowOff>
        </xdr:from>
        <xdr:to>
          <xdr:col>5</xdr:col>
          <xdr:colOff>982980</xdr:colOff>
          <xdr:row>28</xdr:row>
          <xdr:rowOff>304800</xdr:rowOff>
        </xdr:to>
        <xdr:sp macro="" textlink="">
          <xdr:nvSpPr>
            <xdr:cNvPr id="9418" name="Check Box 202" hidden="1">
              <a:extLst>
                <a:ext uri="{63B3BB69-23CF-44E3-9099-C40C66FF867C}">
                  <a14:compatExt spid="_x0000_s9418"/>
                </a:ext>
                <a:ext uri="{FF2B5EF4-FFF2-40B4-BE49-F238E27FC236}">
                  <a16:creationId xmlns:a16="http://schemas.microsoft.com/office/drawing/2014/main" id="{00000000-0008-0000-0800-0000C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29</xdr:row>
          <xdr:rowOff>68580</xdr:rowOff>
        </xdr:from>
        <xdr:to>
          <xdr:col>5</xdr:col>
          <xdr:colOff>899160</xdr:colOff>
          <xdr:row>29</xdr:row>
          <xdr:rowOff>304800</xdr:rowOff>
        </xdr:to>
        <xdr:sp macro="" textlink="">
          <xdr:nvSpPr>
            <xdr:cNvPr id="9419" name="Check Box 203" hidden="1">
              <a:extLst>
                <a:ext uri="{63B3BB69-23CF-44E3-9099-C40C66FF867C}">
                  <a14:compatExt spid="_x0000_s9419"/>
                </a:ext>
                <a:ext uri="{FF2B5EF4-FFF2-40B4-BE49-F238E27FC236}">
                  <a16:creationId xmlns:a16="http://schemas.microsoft.com/office/drawing/2014/main" id="{00000000-0008-0000-0800-0000C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30</xdr:row>
          <xdr:rowOff>68580</xdr:rowOff>
        </xdr:from>
        <xdr:to>
          <xdr:col>5</xdr:col>
          <xdr:colOff>899160</xdr:colOff>
          <xdr:row>30</xdr:row>
          <xdr:rowOff>304800</xdr:rowOff>
        </xdr:to>
        <xdr:sp macro="" textlink="">
          <xdr:nvSpPr>
            <xdr:cNvPr id="9420" name="Check Box 204" hidden="1">
              <a:extLst>
                <a:ext uri="{63B3BB69-23CF-44E3-9099-C40C66FF867C}">
                  <a14:compatExt spid="_x0000_s9420"/>
                </a:ext>
                <a:ext uri="{FF2B5EF4-FFF2-40B4-BE49-F238E27FC236}">
                  <a16:creationId xmlns:a16="http://schemas.microsoft.com/office/drawing/2014/main" id="{00000000-0008-0000-0800-0000C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11</xdr:row>
          <xdr:rowOff>68580</xdr:rowOff>
        </xdr:from>
        <xdr:to>
          <xdr:col>6</xdr:col>
          <xdr:colOff>899160</xdr:colOff>
          <xdr:row>11</xdr:row>
          <xdr:rowOff>304800</xdr:rowOff>
        </xdr:to>
        <xdr:sp macro="" textlink="">
          <xdr:nvSpPr>
            <xdr:cNvPr id="9421" name="Check Box 205" hidden="1">
              <a:extLst>
                <a:ext uri="{63B3BB69-23CF-44E3-9099-C40C66FF867C}">
                  <a14:compatExt spid="_x0000_s9421"/>
                </a:ext>
                <a:ext uri="{FF2B5EF4-FFF2-40B4-BE49-F238E27FC236}">
                  <a16:creationId xmlns:a16="http://schemas.microsoft.com/office/drawing/2014/main" id="{00000000-0008-0000-0800-0000C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12</xdr:row>
          <xdr:rowOff>68580</xdr:rowOff>
        </xdr:from>
        <xdr:to>
          <xdr:col>6</xdr:col>
          <xdr:colOff>899160</xdr:colOff>
          <xdr:row>12</xdr:row>
          <xdr:rowOff>304800</xdr:rowOff>
        </xdr:to>
        <xdr:sp macro="" textlink="">
          <xdr:nvSpPr>
            <xdr:cNvPr id="9422" name="Check Box 206" hidden="1">
              <a:extLst>
                <a:ext uri="{63B3BB69-23CF-44E3-9099-C40C66FF867C}">
                  <a14:compatExt spid="_x0000_s9422"/>
                </a:ext>
                <a:ext uri="{FF2B5EF4-FFF2-40B4-BE49-F238E27FC236}">
                  <a16:creationId xmlns:a16="http://schemas.microsoft.com/office/drawing/2014/main" id="{00000000-0008-0000-0800-0000C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13</xdr:row>
          <xdr:rowOff>68580</xdr:rowOff>
        </xdr:from>
        <xdr:to>
          <xdr:col>6</xdr:col>
          <xdr:colOff>899160</xdr:colOff>
          <xdr:row>13</xdr:row>
          <xdr:rowOff>304800</xdr:rowOff>
        </xdr:to>
        <xdr:sp macro="" textlink="">
          <xdr:nvSpPr>
            <xdr:cNvPr id="9423" name="Check Box 207" hidden="1">
              <a:extLst>
                <a:ext uri="{63B3BB69-23CF-44E3-9099-C40C66FF867C}">
                  <a14:compatExt spid="_x0000_s9423"/>
                </a:ext>
                <a:ext uri="{FF2B5EF4-FFF2-40B4-BE49-F238E27FC236}">
                  <a16:creationId xmlns:a16="http://schemas.microsoft.com/office/drawing/2014/main" id="{00000000-0008-0000-0800-0000C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14</xdr:row>
          <xdr:rowOff>68580</xdr:rowOff>
        </xdr:from>
        <xdr:to>
          <xdr:col>6</xdr:col>
          <xdr:colOff>899160</xdr:colOff>
          <xdr:row>14</xdr:row>
          <xdr:rowOff>304800</xdr:rowOff>
        </xdr:to>
        <xdr:sp macro="" textlink="">
          <xdr:nvSpPr>
            <xdr:cNvPr id="9424" name="Check Box 208" hidden="1">
              <a:extLst>
                <a:ext uri="{63B3BB69-23CF-44E3-9099-C40C66FF867C}">
                  <a14:compatExt spid="_x0000_s9424"/>
                </a:ext>
                <a:ext uri="{FF2B5EF4-FFF2-40B4-BE49-F238E27FC236}">
                  <a16:creationId xmlns:a16="http://schemas.microsoft.com/office/drawing/2014/main" id="{00000000-0008-0000-0800-0000D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15</xdr:row>
          <xdr:rowOff>68580</xdr:rowOff>
        </xdr:from>
        <xdr:to>
          <xdr:col>6</xdr:col>
          <xdr:colOff>899160</xdr:colOff>
          <xdr:row>15</xdr:row>
          <xdr:rowOff>304800</xdr:rowOff>
        </xdr:to>
        <xdr:sp macro="" textlink="">
          <xdr:nvSpPr>
            <xdr:cNvPr id="9425" name="Check Box 209" hidden="1">
              <a:extLst>
                <a:ext uri="{63B3BB69-23CF-44E3-9099-C40C66FF867C}">
                  <a14:compatExt spid="_x0000_s9425"/>
                </a:ext>
                <a:ext uri="{FF2B5EF4-FFF2-40B4-BE49-F238E27FC236}">
                  <a16:creationId xmlns:a16="http://schemas.microsoft.com/office/drawing/2014/main" id="{00000000-0008-0000-0800-0000D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16</xdr:row>
          <xdr:rowOff>68580</xdr:rowOff>
        </xdr:from>
        <xdr:to>
          <xdr:col>6</xdr:col>
          <xdr:colOff>899160</xdr:colOff>
          <xdr:row>16</xdr:row>
          <xdr:rowOff>304800</xdr:rowOff>
        </xdr:to>
        <xdr:sp macro="" textlink="">
          <xdr:nvSpPr>
            <xdr:cNvPr id="9426" name="Check Box 210" hidden="1">
              <a:extLst>
                <a:ext uri="{63B3BB69-23CF-44E3-9099-C40C66FF867C}">
                  <a14:compatExt spid="_x0000_s9426"/>
                </a:ext>
                <a:ext uri="{FF2B5EF4-FFF2-40B4-BE49-F238E27FC236}">
                  <a16:creationId xmlns:a16="http://schemas.microsoft.com/office/drawing/2014/main" id="{00000000-0008-0000-0800-0000D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17</xdr:row>
          <xdr:rowOff>68580</xdr:rowOff>
        </xdr:from>
        <xdr:to>
          <xdr:col>6</xdr:col>
          <xdr:colOff>899160</xdr:colOff>
          <xdr:row>17</xdr:row>
          <xdr:rowOff>304800</xdr:rowOff>
        </xdr:to>
        <xdr:sp macro="" textlink="">
          <xdr:nvSpPr>
            <xdr:cNvPr id="9427" name="Check Box 211" hidden="1">
              <a:extLst>
                <a:ext uri="{63B3BB69-23CF-44E3-9099-C40C66FF867C}">
                  <a14:compatExt spid="_x0000_s9427"/>
                </a:ext>
                <a:ext uri="{FF2B5EF4-FFF2-40B4-BE49-F238E27FC236}">
                  <a16:creationId xmlns:a16="http://schemas.microsoft.com/office/drawing/2014/main" id="{00000000-0008-0000-0800-0000D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18</xdr:row>
          <xdr:rowOff>68580</xdr:rowOff>
        </xdr:from>
        <xdr:to>
          <xdr:col>6</xdr:col>
          <xdr:colOff>899160</xdr:colOff>
          <xdr:row>18</xdr:row>
          <xdr:rowOff>304800</xdr:rowOff>
        </xdr:to>
        <xdr:sp macro="" textlink="">
          <xdr:nvSpPr>
            <xdr:cNvPr id="9428" name="Check Box 212" hidden="1">
              <a:extLst>
                <a:ext uri="{63B3BB69-23CF-44E3-9099-C40C66FF867C}">
                  <a14:compatExt spid="_x0000_s9428"/>
                </a:ext>
                <a:ext uri="{FF2B5EF4-FFF2-40B4-BE49-F238E27FC236}">
                  <a16:creationId xmlns:a16="http://schemas.microsoft.com/office/drawing/2014/main" id="{00000000-0008-0000-0800-0000D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19</xdr:row>
          <xdr:rowOff>68580</xdr:rowOff>
        </xdr:from>
        <xdr:to>
          <xdr:col>6</xdr:col>
          <xdr:colOff>899160</xdr:colOff>
          <xdr:row>19</xdr:row>
          <xdr:rowOff>304800</xdr:rowOff>
        </xdr:to>
        <xdr:sp macro="" textlink="">
          <xdr:nvSpPr>
            <xdr:cNvPr id="9429" name="Check Box 213" hidden="1">
              <a:extLst>
                <a:ext uri="{63B3BB69-23CF-44E3-9099-C40C66FF867C}">
                  <a14:compatExt spid="_x0000_s9429"/>
                </a:ext>
                <a:ext uri="{FF2B5EF4-FFF2-40B4-BE49-F238E27FC236}">
                  <a16:creationId xmlns:a16="http://schemas.microsoft.com/office/drawing/2014/main" id="{00000000-0008-0000-0800-0000D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20</xdr:row>
          <xdr:rowOff>68580</xdr:rowOff>
        </xdr:from>
        <xdr:to>
          <xdr:col>6</xdr:col>
          <xdr:colOff>899160</xdr:colOff>
          <xdr:row>20</xdr:row>
          <xdr:rowOff>304800</xdr:rowOff>
        </xdr:to>
        <xdr:sp macro="" textlink="">
          <xdr:nvSpPr>
            <xdr:cNvPr id="9430" name="Check Box 214" hidden="1">
              <a:extLst>
                <a:ext uri="{63B3BB69-23CF-44E3-9099-C40C66FF867C}">
                  <a14:compatExt spid="_x0000_s9430"/>
                </a:ext>
                <a:ext uri="{FF2B5EF4-FFF2-40B4-BE49-F238E27FC236}">
                  <a16:creationId xmlns:a16="http://schemas.microsoft.com/office/drawing/2014/main" id="{00000000-0008-0000-0800-0000D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21</xdr:row>
          <xdr:rowOff>68580</xdr:rowOff>
        </xdr:from>
        <xdr:to>
          <xdr:col>6</xdr:col>
          <xdr:colOff>899160</xdr:colOff>
          <xdr:row>21</xdr:row>
          <xdr:rowOff>304800</xdr:rowOff>
        </xdr:to>
        <xdr:sp macro="" textlink="">
          <xdr:nvSpPr>
            <xdr:cNvPr id="9431" name="Check Box 215" hidden="1">
              <a:extLst>
                <a:ext uri="{63B3BB69-23CF-44E3-9099-C40C66FF867C}">
                  <a14:compatExt spid="_x0000_s9431"/>
                </a:ext>
                <a:ext uri="{FF2B5EF4-FFF2-40B4-BE49-F238E27FC236}">
                  <a16:creationId xmlns:a16="http://schemas.microsoft.com/office/drawing/2014/main" id="{00000000-0008-0000-0800-0000D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22</xdr:row>
          <xdr:rowOff>68580</xdr:rowOff>
        </xdr:from>
        <xdr:to>
          <xdr:col>6</xdr:col>
          <xdr:colOff>899160</xdr:colOff>
          <xdr:row>22</xdr:row>
          <xdr:rowOff>304800</xdr:rowOff>
        </xdr:to>
        <xdr:sp macro="" textlink="">
          <xdr:nvSpPr>
            <xdr:cNvPr id="9432" name="Check Box 216" hidden="1">
              <a:extLst>
                <a:ext uri="{63B3BB69-23CF-44E3-9099-C40C66FF867C}">
                  <a14:compatExt spid="_x0000_s9432"/>
                </a:ext>
                <a:ext uri="{FF2B5EF4-FFF2-40B4-BE49-F238E27FC236}">
                  <a16:creationId xmlns:a16="http://schemas.microsoft.com/office/drawing/2014/main" id="{00000000-0008-0000-0800-0000D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23</xdr:row>
          <xdr:rowOff>68580</xdr:rowOff>
        </xdr:from>
        <xdr:to>
          <xdr:col>6</xdr:col>
          <xdr:colOff>899160</xdr:colOff>
          <xdr:row>23</xdr:row>
          <xdr:rowOff>304800</xdr:rowOff>
        </xdr:to>
        <xdr:sp macro="" textlink="">
          <xdr:nvSpPr>
            <xdr:cNvPr id="9433" name="Check Box 217" hidden="1">
              <a:extLst>
                <a:ext uri="{63B3BB69-23CF-44E3-9099-C40C66FF867C}">
                  <a14:compatExt spid="_x0000_s9433"/>
                </a:ext>
                <a:ext uri="{FF2B5EF4-FFF2-40B4-BE49-F238E27FC236}">
                  <a16:creationId xmlns:a16="http://schemas.microsoft.com/office/drawing/2014/main" id="{00000000-0008-0000-0800-0000D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24</xdr:row>
          <xdr:rowOff>68580</xdr:rowOff>
        </xdr:from>
        <xdr:to>
          <xdr:col>6</xdr:col>
          <xdr:colOff>899160</xdr:colOff>
          <xdr:row>24</xdr:row>
          <xdr:rowOff>304800</xdr:rowOff>
        </xdr:to>
        <xdr:sp macro="" textlink="">
          <xdr:nvSpPr>
            <xdr:cNvPr id="9434" name="Check Box 218" hidden="1">
              <a:extLst>
                <a:ext uri="{63B3BB69-23CF-44E3-9099-C40C66FF867C}">
                  <a14:compatExt spid="_x0000_s9434"/>
                </a:ext>
                <a:ext uri="{FF2B5EF4-FFF2-40B4-BE49-F238E27FC236}">
                  <a16:creationId xmlns:a16="http://schemas.microsoft.com/office/drawing/2014/main" id="{00000000-0008-0000-0800-0000D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25</xdr:row>
          <xdr:rowOff>68580</xdr:rowOff>
        </xdr:from>
        <xdr:to>
          <xdr:col>6</xdr:col>
          <xdr:colOff>899160</xdr:colOff>
          <xdr:row>25</xdr:row>
          <xdr:rowOff>304800</xdr:rowOff>
        </xdr:to>
        <xdr:sp macro="" textlink="">
          <xdr:nvSpPr>
            <xdr:cNvPr id="9435" name="Check Box 219" hidden="1">
              <a:extLst>
                <a:ext uri="{63B3BB69-23CF-44E3-9099-C40C66FF867C}">
                  <a14:compatExt spid="_x0000_s9435"/>
                </a:ext>
                <a:ext uri="{FF2B5EF4-FFF2-40B4-BE49-F238E27FC236}">
                  <a16:creationId xmlns:a16="http://schemas.microsoft.com/office/drawing/2014/main" id="{00000000-0008-0000-0800-0000D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26</xdr:row>
          <xdr:rowOff>68580</xdr:rowOff>
        </xdr:from>
        <xdr:to>
          <xdr:col>6</xdr:col>
          <xdr:colOff>899160</xdr:colOff>
          <xdr:row>26</xdr:row>
          <xdr:rowOff>304800</xdr:rowOff>
        </xdr:to>
        <xdr:sp macro="" textlink="">
          <xdr:nvSpPr>
            <xdr:cNvPr id="9436" name="Check Box 220" hidden="1">
              <a:extLst>
                <a:ext uri="{63B3BB69-23CF-44E3-9099-C40C66FF867C}">
                  <a14:compatExt spid="_x0000_s9436"/>
                </a:ext>
                <a:ext uri="{FF2B5EF4-FFF2-40B4-BE49-F238E27FC236}">
                  <a16:creationId xmlns:a16="http://schemas.microsoft.com/office/drawing/2014/main" id="{00000000-0008-0000-0800-0000D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27</xdr:row>
          <xdr:rowOff>68580</xdr:rowOff>
        </xdr:from>
        <xdr:to>
          <xdr:col>6</xdr:col>
          <xdr:colOff>899160</xdr:colOff>
          <xdr:row>27</xdr:row>
          <xdr:rowOff>304800</xdr:rowOff>
        </xdr:to>
        <xdr:sp macro="" textlink="">
          <xdr:nvSpPr>
            <xdr:cNvPr id="9437" name="Check Box 221" hidden="1">
              <a:extLst>
                <a:ext uri="{63B3BB69-23CF-44E3-9099-C40C66FF867C}">
                  <a14:compatExt spid="_x0000_s9437"/>
                </a:ext>
                <a:ext uri="{FF2B5EF4-FFF2-40B4-BE49-F238E27FC236}">
                  <a16:creationId xmlns:a16="http://schemas.microsoft.com/office/drawing/2014/main" id="{00000000-0008-0000-0800-0000D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28</xdr:row>
          <xdr:rowOff>68580</xdr:rowOff>
        </xdr:from>
        <xdr:to>
          <xdr:col>6</xdr:col>
          <xdr:colOff>899160</xdr:colOff>
          <xdr:row>28</xdr:row>
          <xdr:rowOff>304800</xdr:rowOff>
        </xdr:to>
        <xdr:sp macro="" textlink="">
          <xdr:nvSpPr>
            <xdr:cNvPr id="9438" name="Check Box 222" hidden="1">
              <a:extLst>
                <a:ext uri="{63B3BB69-23CF-44E3-9099-C40C66FF867C}">
                  <a14:compatExt spid="_x0000_s9438"/>
                </a:ext>
                <a:ext uri="{FF2B5EF4-FFF2-40B4-BE49-F238E27FC236}">
                  <a16:creationId xmlns:a16="http://schemas.microsoft.com/office/drawing/2014/main" id="{00000000-0008-0000-0800-0000D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29</xdr:row>
          <xdr:rowOff>68580</xdr:rowOff>
        </xdr:from>
        <xdr:to>
          <xdr:col>6</xdr:col>
          <xdr:colOff>899160</xdr:colOff>
          <xdr:row>29</xdr:row>
          <xdr:rowOff>304800</xdr:rowOff>
        </xdr:to>
        <xdr:sp macro="" textlink="">
          <xdr:nvSpPr>
            <xdr:cNvPr id="9439" name="Check Box 223" hidden="1">
              <a:extLst>
                <a:ext uri="{63B3BB69-23CF-44E3-9099-C40C66FF867C}">
                  <a14:compatExt spid="_x0000_s9439"/>
                </a:ext>
                <a:ext uri="{FF2B5EF4-FFF2-40B4-BE49-F238E27FC236}">
                  <a16:creationId xmlns:a16="http://schemas.microsoft.com/office/drawing/2014/main" id="{00000000-0008-0000-0800-0000D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30</xdr:row>
          <xdr:rowOff>68580</xdr:rowOff>
        </xdr:from>
        <xdr:to>
          <xdr:col>6</xdr:col>
          <xdr:colOff>899160</xdr:colOff>
          <xdr:row>30</xdr:row>
          <xdr:rowOff>304800</xdr:rowOff>
        </xdr:to>
        <xdr:sp macro="" textlink="">
          <xdr:nvSpPr>
            <xdr:cNvPr id="9440" name="Check Box 224" hidden="1">
              <a:extLst>
                <a:ext uri="{63B3BB69-23CF-44E3-9099-C40C66FF867C}">
                  <a14:compatExt spid="_x0000_s9440"/>
                </a:ext>
                <a:ext uri="{FF2B5EF4-FFF2-40B4-BE49-F238E27FC236}">
                  <a16:creationId xmlns:a16="http://schemas.microsoft.com/office/drawing/2014/main" id="{00000000-0008-0000-0800-0000E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11</xdr:row>
          <xdr:rowOff>68580</xdr:rowOff>
        </xdr:from>
        <xdr:to>
          <xdr:col>7</xdr:col>
          <xdr:colOff>899160</xdr:colOff>
          <xdr:row>11</xdr:row>
          <xdr:rowOff>304800</xdr:rowOff>
        </xdr:to>
        <xdr:sp macro="" textlink="">
          <xdr:nvSpPr>
            <xdr:cNvPr id="9441" name="Check Box 225" hidden="1">
              <a:extLst>
                <a:ext uri="{63B3BB69-23CF-44E3-9099-C40C66FF867C}">
                  <a14:compatExt spid="_x0000_s9441"/>
                </a:ext>
                <a:ext uri="{FF2B5EF4-FFF2-40B4-BE49-F238E27FC236}">
                  <a16:creationId xmlns:a16="http://schemas.microsoft.com/office/drawing/2014/main" id="{00000000-0008-0000-0800-0000E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12</xdr:row>
          <xdr:rowOff>68580</xdr:rowOff>
        </xdr:from>
        <xdr:to>
          <xdr:col>7</xdr:col>
          <xdr:colOff>899160</xdr:colOff>
          <xdr:row>12</xdr:row>
          <xdr:rowOff>304800</xdr:rowOff>
        </xdr:to>
        <xdr:sp macro="" textlink="">
          <xdr:nvSpPr>
            <xdr:cNvPr id="9442" name="Check Box 226" hidden="1">
              <a:extLst>
                <a:ext uri="{63B3BB69-23CF-44E3-9099-C40C66FF867C}">
                  <a14:compatExt spid="_x0000_s9442"/>
                </a:ext>
                <a:ext uri="{FF2B5EF4-FFF2-40B4-BE49-F238E27FC236}">
                  <a16:creationId xmlns:a16="http://schemas.microsoft.com/office/drawing/2014/main" id="{00000000-0008-0000-0800-0000E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13</xdr:row>
          <xdr:rowOff>68580</xdr:rowOff>
        </xdr:from>
        <xdr:to>
          <xdr:col>7</xdr:col>
          <xdr:colOff>899160</xdr:colOff>
          <xdr:row>13</xdr:row>
          <xdr:rowOff>304800</xdr:rowOff>
        </xdr:to>
        <xdr:sp macro="" textlink="">
          <xdr:nvSpPr>
            <xdr:cNvPr id="9443" name="Check Box 227" hidden="1">
              <a:extLst>
                <a:ext uri="{63B3BB69-23CF-44E3-9099-C40C66FF867C}">
                  <a14:compatExt spid="_x0000_s9443"/>
                </a:ext>
                <a:ext uri="{FF2B5EF4-FFF2-40B4-BE49-F238E27FC236}">
                  <a16:creationId xmlns:a16="http://schemas.microsoft.com/office/drawing/2014/main" id="{00000000-0008-0000-0800-0000E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14</xdr:row>
          <xdr:rowOff>68580</xdr:rowOff>
        </xdr:from>
        <xdr:to>
          <xdr:col>7</xdr:col>
          <xdr:colOff>899160</xdr:colOff>
          <xdr:row>14</xdr:row>
          <xdr:rowOff>304800</xdr:rowOff>
        </xdr:to>
        <xdr:sp macro="" textlink="">
          <xdr:nvSpPr>
            <xdr:cNvPr id="9444" name="Check Box 228" hidden="1">
              <a:extLst>
                <a:ext uri="{63B3BB69-23CF-44E3-9099-C40C66FF867C}">
                  <a14:compatExt spid="_x0000_s9444"/>
                </a:ext>
                <a:ext uri="{FF2B5EF4-FFF2-40B4-BE49-F238E27FC236}">
                  <a16:creationId xmlns:a16="http://schemas.microsoft.com/office/drawing/2014/main" id="{00000000-0008-0000-0800-0000E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15</xdr:row>
          <xdr:rowOff>68580</xdr:rowOff>
        </xdr:from>
        <xdr:to>
          <xdr:col>7</xdr:col>
          <xdr:colOff>899160</xdr:colOff>
          <xdr:row>15</xdr:row>
          <xdr:rowOff>304800</xdr:rowOff>
        </xdr:to>
        <xdr:sp macro="" textlink="">
          <xdr:nvSpPr>
            <xdr:cNvPr id="9445" name="Check Box 229" hidden="1">
              <a:extLst>
                <a:ext uri="{63B3BB69-23CF-44E3-9099-C40C66FF867C}">
                  <a14:compatExt spid="_x0000_s9445"/>
                </a:ext>
                <a:ext uri="{FF2B5EF4-FFF2-40B4-BE49-F238E27FC236}">
                  <a16:creationId xmlns:a16="http://schemas.microsoft.com/office/drawing/2014/main" id="{00000000-0008-0000-0800-0000E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16</xdr:row>
          <xdr:rowOff>68580</xdr:rowOff>
        </xdr:from>
        <xdr:to>
          <xdr:col>7</xdr:col>
          <xdr:colOff>899160</xdr:colOff>
          <xdr:row>16</xdr:row>
          <xdr:rowOff>304800</xdr:rowOff>
        </xdr:to>
        <xdr:sp macro="" textlink="">
          <xdr:nvSpPr>
            <xdr:cNvPr id="9446" name="Check Box 230" hidden="1">
              <a:extLst>
                <a:ext uri="{63B3BB69-23CF-44E3-9099-C40C66FF867C}">
                  <a14:compatExt spid="_x0000_s9446"/>
                </a:ext>
                <a:ext uri="{FF2B5EF4-FFF2-40B4-BE49-F238E27FC236}">
                  <a16:creationId xmlns:a16="http://schemas.microsoft.com/office/drawing/2014/main" id="{00000000-0008-0000-0800-0000E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17</xdr:row>
          <xdr:rowOff>68580</xdr:rowOff>
        </xdr:from>
        <xdr:to>
          <xdr:col>7</xdr:col>
          <xdr:colOff>899160</xdr:colOff>
          <xdr:row>17</xdr:row>
          <xdr:rowOff>304800</xdr:rowOff>
        </xdr:to>
        <xdr:sp macro="" textlink="">
          <xdr:nvSpPr>
            <xdr:cNvPr id="9447" name="Check Box 231" hidden="1">
              <a:extLst>
                <a:ext uri="{63B3BB69-23CF-44E3-9099-C40C66FF867C}">
                  <a14:compatExt spid="_x0000_s9447"/>
                </a:ext>
                <a:ext uri="{FF2B5EF4-FFF2-40B4-BE49-F238E27FC236}">
                  <a16:creationId xmlns:a16="http://schemas.microsoft.com/office/drawing/2014/main" id="{00000000-0008-0000-0800-0000E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18</xdr:row>
          <xdr:rowOff>68580</xdr:rowOff>
        </xdr:from>
        <xdr:to>
          <xdr:col>7</xdr:col>
          <xdr:colOff>899160</xdr:colOff>
          <xdr:row>18</xdr:row>
          <xdr:rowOff>304800</xdr:rowOff>
        </xdr:to>
        <xdr:sp macro="" textlink="">
          <xdr:nvSpPr>
            <xdr:cNvPr id="9448" name="Check Box 232" hidden="1">
              <a:extLst>
                <a:ext uri="{63B3BB69-23CF-44E3-9099-C40C66FF867C}">
                  <a14:compatExt spid="_x0000_s9448"/>
                </a:ext>
                <a:ext uri="{FF2B5EF4-FFF2-40B4-BE49-F238E27FC236}">
                  <a16:creationId xmlns:a16="http://schemas.microsoft.com/office/drawing/2014/main" id="{00000000-0008-0000-0800-0000E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19</xdr:row>
          <xdr:rowOff>68580</xdr:rowOff>
        </xdr:from>
        <xdr:to>
          <xdr:col>7</xdr:col>
          <xdr:colOff>899160</xdr:colOff>
          <xdr:row>19</xdr:row>
          <xdr:rowOff>304800</xdr:rowOff>
        </xdr:to>
        <xdr:sp macro="" textlink="">
          <xdr:nvSpPr>
            <xdr:cNvPr id="9449" name="Check Box 233" hidden="1">
              <a:extLst>
                <a:ext uri="{63B3BB69-23CF-44E3-9099-C40C66FF867C}">
                  <a14:compatExt spid="_x0000_s9449"/>
                </a:ext>
                <a:ext uri="{FF2B5EF4-FFF2-40B4-BE49-F238E27FC236}">
                  <a16:creationId xmlns:a16="http://schemas.microsoft.com/office/drawing/2014/main" id="{00000000-0008-0000-0800-0000E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20</xdr:row>
          <xdr:rowOff>68580</xdr:rowOff>
        </xdr:from>
        <xdr:to>
          <xdr:col>7</xdr:col>
          <xdr:colOff>899160</xdr:colOff>
          <xdr:row>20</xdr:row>
          <xdr:rowOff>304800</xdr:rowOff>
        </xdr:to>
        <xdr:sp macro="" textlink="">
          <xdr:nvSpPr>
            <xdr:cNvPr id="9450" name="Check Box 234" hidden="1">
              <a:extLst>
                <a:ext uri="{63B3BB69-23CF-44E3-9099-C40C66FF867C}">
                  <a14:compatExt spid="_x0000_s9450"/>
                </a:ext>
                <a:ext uri="{FF2B5EF4-FFF2-40B4-BE49-F238E27FC236}">
                  <a16:creationId xmlns:a16="http://schemas.microsoft.com/office/drawing/2014/main" id="{00000000-0008-0000-0800-0000E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21</xdr:row>
          <xdr:rowOff>68580</xdr:rowOff>
        </xdr:from>
        <xdr:to>
          <xdr:col>7</xdr:col>
          <xdr:colOff>899160</xdr:colOff>
          <xdr:row>21</xdr:row>
          <xdr:rowOff>304800</xdr:rowOff>
        </xdr:to>
        <xdr:sp macro="" textlink="">
          <xdr:nvSpPr>
            <xdr:cNvPr id="9451" name="Check Box 235" hidden="1">
              <a:extLst>
                <a:ext uri="{63B3BB69-23CF-44E3-9099-C40C66FF867C}">
                  <a14:compatExt spid="_x0000_s9451"/>
                </a:ext>
                <a:ext uri="{FF2B5EF4-FFF2-40B4-BE49-F238E27FC236}">
                  <a16:creationId xmlns:a16="http://schemas.microsoft.com/office/drawing/2014/main" id="{00000000-0008-0000-0800-0000E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22</xdr:row>
          <xdr:rowOff>68580</xdr:rowOff>
        </xdr:from>
        <xdr:to>
          <xdr:col>7</xdr:col>
          <xdr:colOff>899160</xdr:colOff>
          <xdr:row>22</xdr:row>
          <xdr:rowOff>304800</xdr:rowOff>
        </xdr:to>
        <xdr:sp macro="" textlink="">
          <xdr:nvSpPr>
            <xdr:cNvPr id="9452" name="Check Box 236" hidden="1">
              <a:extLst>
                <a:ext uri="{63B3BB69-23CF-44E3-9099-C40C66FF867C}">
                  <a14:compatExt spid="_x0000_s9452"/>
                </a:ext>
                <a:ext uri="{FF2B5EF4-FFF2-40B4-BE49-F238E27FC236}">
                  <a16:creationId xmlns:a16="http://schemas.microsoft.com/office/drawing/2014/main" id="{00000000-0008-0000-0800-0000E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23</xdr:row>
          <xdr:rowOff>68580</xdr:rowOff>
        </xdr:from>
        <xdr:to>
          <xdr:col>7</xdr:col>
          <xdr:colOff>899160</xdr:colOff>
          <xdr:row>23</xdr:row>
          <xdr:rowOff>304800</xdr:rowOff>
        </xdr:to>
        <xdr:sp macro="" textlink="">
          <xdr:nvSpPr>
            <xdr:cNvPr id="9453" name="Check Box 237" hidden="1">
              <a:extLst>
                <a:ext uri="{63B3BB69-23CF-44E3-9099-C40C66FF867C}">
                  <a14:compatExt spid="_x0000_s9453"/>
                </a:ext>
                <a:ext uri="{FF2B5EF4-FFF2-40B4-BE49-F238E27FC236}">
                  <a16:creationId xmlns:a16="http://schemas.microsoft.com/office/drawing/2014/main" id="{00000000-0008-0000-0800-0000E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24</xdr:row>
          <xdr:rowOff>68580</xdr:rowOff>
        </xdr:from>
        <xdr:to>
          <xdr:col>7</xdr:col>
          <xdr:colOff>899160</xdr:colOff>
          <xdr:row>24</xdr:row>
          <xdr:rowOff>304800</xdr:rowOff>
        </xdr:to>
        <xdr:sp macro="" textlink="">
          <xdr:nvSpPr>
            <xdr:cNvPr id="9454" name="Check Box 238" hidden="1">
              <a:extLst>
                <a:ext uri="{63B3BB69-23CF-44E3-9099-C40C66FF867C}">
                  <a14:compatExt spid="_x0000_s9454"/>
                </a:ext>
                <a:ext uri="{FF2B5EF4-FFF2-40B4-BE49-F238E27FC236}">
                  <a16:creationId xmlns:a16="http://schemas.microsoft.com/office/drawing/2014/main" id="{00000000-0008-0000-0800-0000E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25</xdr:row>
          <xdr:rowOff>68580</xdr:rowOff>
        </xdr:from>
        <xdr:to>
          <xdr:col>7</xdr:col>
          <xdr:colOff>899160</xdr:colOff>
          <xdr:row>25</xdr:row>
          <xdr:rowOff>304800</xdr:rowOff>
        </xdr:to>
        <xdr:sp macro="" textlink="">
          <xdr:nvSpPr>
            <xdr:cNvPr id="9455" name="Check Box 239" hidden="1">
              <a:extLst>
                <a:ext uri="{63B3BB69-23CF-44E3-9099-C40C66FF867C}">
                  <a14:compatExt spid="_x0000_s9455"/>
                </a:ext>
                <a:ext uri="{FF2B5EF4-FFF2-40B4-BE49-F238E27FC236}">
                  <a16:creationId xmlns:a16="http://schemas.microsoft.com/office/drawing/2014/main" id="{00000000-0008-0000-0800-0000E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26</xdr:row>
          <xdr:rowOff>68580</xdr:rowOff>
        </xdr:from>
        <xdr:to>
          <xdr:col>7</xdr:col>
          <xdr:colOff>899160</xdr:colOff>
          <xdr:row>26</xdr:row>
          <xdr:rowOff>304800</xdr:rowOff>
        </xdr:to>
        <xdr:sp macro="" textlink="">
          <xdr:nvSpPr>
            <xdr:cNvPr id="9456" name="Check Box 240" hidden="1">
              <a:extLst>
                <a:ext uri="{63B3BB69-23CF-44E3-9099-C40C66FF867C}">
                  <a14:compatExt spid="_x0000_s9456"/>
                </a:ext>
                <a:ext uri="{FF2B5EF4-FFF2-40B4-BE49-F238E27FC236}">
                  <a16:creationId xmlns:a16="http://schemas.microsoft.com/office/drawing/2014/main" id="{00000000-0008-0000-0800-0000F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27</xdr:row>
          <xdr:rowOff>68580</xdr:rowOff>
        </xdr:from>
        <xdr:to>
          <xdr:col>7</xdr:col>
          <xdr:colOff>899160</xdr:colOff>
          <xdr:row>27</xdr:row>
          <xdr:rowOff>304800</xdr:rowOff>
        </xdr:to>
        <xdr:sp macro="" textlink="">
          <xdr:nvSpPr>
            <xdr:cNvPr id="9457" name="Check Box 241" hidden="1">
              <a:extLst>
                <a:ext uri="{63B3BB69-23CF-44E3-9099-C40C66FF867C}">
                  <a14:compatExt spid="_x0000_s9457"/>
                </a:ext>
                <a:ext uri="{FF2B5EF4-FFF2-40B4-BE49-F238E27FC236}">
                  <a16:creationId xmlns:a16="http://schemas.microsoft.com/office/drawing/2014/main" id="{00000000-0008-0000-0800-0000F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28</xdr:row>
          <xdr:rowOff>68580</xdr:rowOff>
        </xdr:from>
        <xdr:to>
          <xdr:col>7</xdr:col>
          <xdr:colOff>899160</xdr:colOff>
          <xdr:row>28</xdr:row>
          <xdr:rowOff>304800</xdr:rowOff>
        </xdr:to>
        <xdr:sp macro="" textlink="">
          <xdr:nvSpPr>
            <xdr:cNvPr id="9458" name="Check Box 242" hidden="1">
              <a:extLst>
                <a:ext uri="{63B3BB69-23CF-44E3-9099-C40C66FF867C}">
                  <a14:compatExt spid="_x0000_s9458"/>
                </a:ext>
                <a:ext uri="{FF2B5EF4-FFF2-40B4-BE49-F238E27FC236}">
                  <a16:creationId xmlns:a16="http://schemas.microsoft.com/office/drawing/2014/main" id="{00000000-0008-0000-0800-0000F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29</xdr:row>
          <xdr:rowOff>68580</xdr:rowOff>
        </xdr:from>
        <xdr:to>
          <xdr:col>7</xdr:col>
          <xdr:colOff>899160</xdr:colOff>
          <xdr:row>29</xdr:row>
          <xdr:rowOff>304800</xdr:rowOff>
        </xdr:to>
        <xdr:sp macro="" textlink="">
          <xdr:nvSpPr>
            <xdr:cNvPr id="9459" name="Check Box 243" hidden="1">
              <a:extLst>
                <a:ext uri="{63B3BB69-23CF-44E3-9099-C40C66FF867C}">
                  <a14:compatExt spid="_x0000_s9459"/>
                </a:ext>
                <a:ext uri="{FF2B5EF4-FFF2-40B4-BE49-F238E27FC236}">
                  <a16:creationId xmlns:a16="http://schemas.microsoft.com/office/drawing/2014/main" id="{00000000-0008-0000-0800-0000F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30</xdr:row>
          <xdr:rowOff>68580</xdr:rowOff>
        </xdr:from>
        <xdr:to>
          <xdr:col>7</xdr:col>
          <xdr:colOff>899160</xdr:colOff>
          <xdr:row>30</xdr:row>
          <xdr:rowOff>304800</xdr:rowOff>
        </xdr:to>
        <xdr:sp macro="" textlink="">
          <xdr:nvSpPr>
            <xdr:cNvPr id="9460" name="Check Box 244" hidden="1">
              <a:extLst>
                <a:ext uri="{63B3BB69-23CF-44E3-9099-C40C66FF867C}">
                  <a14:compatExt spid="_x0000_s9460"/>
                </a:ext>
                <a:ext uri="{FF2B5EF4-FFF2-40B4-BE49-F238E27FC236}">
                  <a16:creationId xmlns:a16="http://schemas.microsoft.com/office/drawing/2014/main" id="{00000000-0008-0000-0800-0000F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11</xdr:row>
          <xdr:rowOff>68580</xdr:rowOff>
        </xdr:from>
        <xdr:to>
          <xdr:col>2</xdr:col>
          <xdr:colOff>899160</xdr:colOff>
          <xdr:row>11</xdr:row>
          <xdr:rowOff>304800</xdr:rowOff>
        </xdr:to>
        <xdr:sp macro="" textlink="">
          <xdr:nvSpPr>
            <xdr:cNvPr id="9461" name="Check Box 245" hidden="1">
              <a:extLst>
                <a:ext uri="{63B3BB69-23CF-44E3-9099-C40C66FF867C}">
                  <a14:compatExt spid="_x0000_s9461"/>
                </a:ext>
                <a:ext uri="{FF2B5EF4-FFF2-40B4-BE49-F238E27FC236}">
                  <a16:creationId xmlns:a16="http://schemas.microsoft.com/office/drawing/2014/main" id="{00000000-0008-0000-0800-0000F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op&#233;ratives/Formulaire%20COOP_%202015_VF_1.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Identification"/>
      <sheetName val="T des M - T of C"/>
      <sheetName val="Certification"/>
      <sheetName val="4040"/>
      <sheetName val="4050"/>
      <sheetName val="4060"/>
      <sheetName val="4080"/>
      <sheetName val="4090"/>
      <sheetName val="5000"/>
      <sheetName val="AMFTypeDonnee"/>
      <sheetName val="ChampCalcule"/>
      <sheetName val="DomaineValeur"/>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trlProp" Target="../ctrlProps/ctrlProp124.xml"/><Relationship Id="rId5" Type="http://schemas.openxmlformats.org/officeDocument/2006/relationships/ctrlProp" Target="../ctrlProps/ctrlProp123.xml"/><Relationship Id="rId4" Type="http://schemas.openxmlformats.org/officeDocument/2006/relationships/ctrlProp" Target="../ctrlProps/ctrlProp122.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9.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9.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56E05-48D9-4DBA-BFCC-444004EB0AD6}">
  <sheetPr codeName="Feuil1">
    <tabColor rgb="FF002B54"/>
    <pageSetUpPr fitToPage="1"/>
  </sheetPr>
  <dimension ref="A1:AB63"/>
  <sheetViews>
    <sheetView tabSelected="1" workbookViewId="0">
      <selection activeCell="A2" sqref="A2:S2"/>
    </sheetView>
  </sheetViews>
  <sheetFormatPr baseColWidth="10" defaultColWidth="11.44140625" defaultRowHeight="14.4" outlineLevelCol="1"/>
  <cols>
    <col min="1" max="2" width="4.33203125" style="121" customWidth="1"/>
    <col min="3" max="3" width="7.88671875" style="121" customWidth="1"/>
    <col min="4" max="5" width="4.33203125" style="121" customWidth="1"/>
    <col min="6" max="6" width="4.44140625" style="121" customWidth="1"/>
    <col min="7" max="7" width="6.44140625" style="121" customWidth="1"/>
    <col min="8" max="9" width="9.6640625" style="121" customWidth="1"/>
    <col min="10" max="10" width="4.44140625" style="121" customWidth="1"/>
    <col min="11" max="11" width="6.44140625" style="121" customWidth="1"/>
    <col min="12" max="12" width="4.33203125" style="121" customWidth="1"/>
    <col min="13" max="13" width="14.6640625" style="121" customWidth="1"/>
    <col min="14" max="14" width="4.44140625" style="121" customWidth="1"/>
    <col min="15" max="15" width="6.44140625" style="121" customWidth="1"/>
    <col min="16" max="16" width="4.33203125" style="121" customWidth="1"/>
    <col min="17" max="17" width="8.5546875" style="121" customWidth="1"/>
    <col min="18" max="18" width="4.44140625" style="121" customWidth="1"/>
    <col min="19" max="19" width="6.44140625" style="121" customWidth="1"/>
    <col min="20" max="20" width="4.33203125" style="121" customWidth="1"/>
    <col min="21" max="21" width="6.33203125" style="121" customWidth="1"/>
    <col min="22" max="22" width="57.44140625" style="121" hidden="1" customWidth="1" outlineLevel="1"/>
    <col min="23" max="23" width="63.88671875" style="121" hidden="1" customWidth="1" outlineLevel="1"/>
    <col min="24" max="24" width="9.44140625" style="121" hidden="1" customWidth="1" outlineLevel="1"/>
    <col min="25" max="25" width="8.6640625" style="121" customWidth="1" collapsed="1"/>
    <col min="26" max="16384" width="11.44140625" style="121"/>
  </cols>
  <sheetData>
    <row r="1" spans="1:23" ht="78.75" customHeight="1">
      <c r="A1" s="134"/>
      <c r="B1" s="135"/>
      <c r="C1" s="135"/>
      <c r="D1" s="135"/>
      <c r="E1" s="135"/>
      <c r="F1" s="135"/>
      <c r="G1" s="135"/>
      <c r="H1" s="135"/>
      <c r="I1" s="135"/>
      <c r="J1" s="135"/>
      <c r="K1" s="135"/>
      <c r="L1" s="135"/>
      <c r="M1" s="135"/>
      <c r="N1" s="135"/>
      <c r="O1" s="135"/>
      <c r="P1" s="135"/>
      <c r="Q1" s="135"/>
      <c r="R1" s="135"/>
      <c r="S1" s="146"/>
      <c r="V1" s="121" t="s">
        <v>362</v>
      </c>
    </row>
    <row r="2" spans="1:23" ht="15.6">
      <c r="A2" s="489" t="s">
        <v>82</v>
      </c>
      <c r="B2" s="490"/>
      <c r="C2" s="490"/>
      <c r="D2" s="490"/>
      <c r="E2" s="490"/>
      <c r="F2" s="490"/>
      <c r="G2" s="490"/>
      <c r="H2" s="490"/>
      <c r="I2" s="490"/>
      <c r="J2" s="490"/>
      <c r="K2" s="490"/>
      <c r="L2" s="490"/>
      <c r="M2" s="490"/>
      <c r="N2" s="490"/>
      <c r="O2" s="490"/>
      <c r="P2" s="490"/>
      <c r="Q2" s="490"/>
      <c r="R2" s="490"/>
      <c r="S2" s="491"/>
      <c r="V2" s="121" t="s">
        <v>82</v>
      </c>
      <c r="W2" s="38">
        <f>IF(A2="Formulaire français",0,IF(A2="SÉLECTIONNER LA LANGUE \ SELECT LANGUAGE",0,1))</f>
        <v>0</v>
      </c>
    </row>
    <row r="3" spans="1:23">
      <c r="A3" s="120"/>
      <c r="S3" s="122"/>
      <c r="V3" s="121" t="s">
        <v>85</v>
      </c>
    </row>
    <row r="4" spans="1:23">
      <c r="S4" s="122"/>
      <c r="V4" s="29" t="s">
        <v>363</v>
      </c>
    </row>
    <row r="5" spans="1:23" ht="21.75" customHeight="1">
      <c r="A5" s="509"/>
      <c r="B5" s="510"/>
      <c r="C5" s="510"/>
      <c r="D5" s="510"/>
      <c r="E5" s="510"/>
      <c r="F5" s="510"/>
      <c r="G5" s="510"/>
      <c r="H5" s="510"/>
      <c r="I5" s="510"/>
      <c r="J5" s="510"/>
      <c r="K5" s="510"/>
      <c r="L5" s="510"/>
      <c r="M5" s="510"/>
      <c r="N5" s="510"/>
      <c r="O5" s="510"/>
      <c r="P5" s="510"/>
      <c r="Q5" s="510"/>
      <c r="R5" s="510"/>
      <c r="S5" s="511"/>
      <c r="V5" s="29"/>
      <c r="W5" s="38"/>
    </row>
    <row r="6" spans="1:23">
      <c r="A6" s="120"/>
      <c r="S6" s="122"/>
      <c r="V6" s="29" t="s">
        <v>364</v>
      </c>
    </row>
    <row r="7" spans="1:23" ht="30" customHeight="1">
      <c r="A7" s="492" t="str">
        <f>IF(Langue=0,V7,W7)</f>
        <v>Agent d’évaluation du crédit</v>
      </c>
      <c r="B7" s="493"/>
      <c r="C7" s="493"/>
      <c r="D7" s="493"/>
      <c r="E7" s="493"/>
      <c r="F7" s="493"/>
      <c r="G7" s="493"/>
      <c r="H7" s="493"/>
      <c r="I7" s="493"/>
      <c r="J7" s="493"/>
      <c r="K7" s="493"/>
      <c r="L7" s="493"/>
      <c r="M7" s="493"/>
      <c r="N7" s="493"/>
      <c r="O7" s="493"/>
      <c r="P7" s="493"/>
      <c r="Q7" s="493"/>
      <c r="R7" s="493"/>
      <c r="S7" s="494"/>
      <c r="V7" s="121" t="s">
        <v>354</v>
      </c>
      <c r="W7" s="137" t="s">
        <v>288</v>
      </c>
    </row>
    <row r="8" spans="1:23" ht="15.75" customHeight="1">
      <c r="A8" s="501"/>
      <c r="B8" s="502"/>
      <c r="C8" s="502"/>
      <c r="D8" s="502"/>
      <c r="E8" s="502"/>
      <c r="F8" s="502"/>
      <c r="G8" s="502"/>
      <c r="H8" s="502"/>
      <c r="I8" s="502"/>
      <c r="J8" s="502"/>
      <c r="K8" s="502"/>
      <c r="L8" s="502"/>
      <c r="M8" s="502"/>
      <c r="N8" s="502"/>
      <c r="O8" s="502"/>
      <c r="P8" s="502"/>
      <c r="Q8" s="502"/>
      <c r="R8" s="502"/>
      <c r="S8" s="503"/>
      <c r="V8" s="121" t="s">
        <v>86</v>
      </c>
      <c r="W8" s="121" t="s">
        <v>87</v>
      </c>
    </row>
    <row r="9" spans="1:23">
      <c r="A9" s="120"/>
      <c r="G9" s="7"/>
      <c r="H9" s="9"/>
      <c r="J9" s="124" t="s">
        <v>37</v>
      </c>
      <c r="K9" s="507" t="str">
        <f>IF(Langue=0,V8,W8)</f>
        <v>NEQ</v>
      </c>
      <c r="L9" s="507"/>
      <c r="M9" s="15"/>
      <c r="N9" s="39" t="s">
        <v>51</v>
      </c>
      <c r="O9" s="124"/>
      <c r="P9" s="124"/>
      <c r="Q9" s="124"/>
      <c r="R9" s="124"/>
      <c r="S9" s="122"/>
      <c r="V9" s="121" t="s">
        <v>78</v>
      </c>
      <c r="W9" s="121" t="s">
        <v>88</v>
      </c>
    </row>
    <row r="10" spans="1:23">
      <c r="A10" s="120"/>
      <c r="I10" s="124"/>
      <c r="J10" s="508" t="str">
        <f>IF(Langue=0,V9,W9)</f>
        <v>Numéro d’entreprise du Québec (10 chiffres)</v>
      </c>
      <c r="K10" s="508"/>
      <c r="L10" s="508"/>
      <c r="M10" s="508"/>
      <c r="N10" s="508"/>
      <c r="O10" s="508"/>
      <c r="P10" s="508"/>
      <c r="Q10" s="124"/>
      <c r="R10" s="14"/>
      <c r="S10" s="40"/>
    </row>
    <row r="11" spans="1:23" ht="30" customHeight="1">
      <c r="A11" s="501"/>
      <c r="B11" s="502"/>
      <c r="C11" s="502"/>
      <c r="D11" s="502"/>
      <c r="E11" s="502"/>
      <c r="F11" s="502"/>
      <c r="G11" s="502"/>
      <c r="H11" s="502"/>
      <c r="I11" s="502"/>
      <c r="J11" s="502"/>
      <c r="K11" s="502"/>
      <c r="L11" s="502"/>
      <c r="M11" s="502"/>
      <c r="N11" s="502"/>
      <c r="O11" s="502"/>
      <c r="P11" s="502"/>
      <c r="Q11" s="502"/>
      <c r="R11" s="502"/>
      <c r="S11" s="503"/>
    </row>
    <row r="12" spans="1:23">
      <c r="A12" s="41" t="s">
        <v>37</v>
      </c>
      <c r="B12" s="504" t="str">
        <f>IF(Langue=0,V12,W12)</f>
        <v xml:space="preserve">Nom de la société : </v>
      </c>
      <c r="C12" s="504"/>
      <c r="D12" s="504"/>
      <c r="E12" s="504"/>
      <c r="F12" s="504"/>
      <c r="G12" s="505"/>
      <c r="H12" s="505"/>
      <c r="I12" s="505"/>
      <c r="J12" s="505"/>
      <c r="K12" s="505"/>
      <c r="L12" s="505"/>
      <c r="M12" s="505"/>
      <c r="N12" s="505"/>
      <c r="O12" s="505"/>
      <c r="P12" s="505"/>
      <c r="Q12" s="505"/>
      <c r="R12" s="506"/>
      <c r="S12" s="39" t="s">
        <v>23</v>
      </c>
      <c r="V12" s="121" t="s">
        <v>356</v>
      </c>
      <c r="W12" s="121" t="s">
        <v>89</v>
      </c>
    </row>
    <row r="13" spans="1:23" ht="29.25" customHeight="1">
      <c r="A13" s="501"/>
      <c r="B13" s="502"/>
      <c r="C13" s="502"/>
      <c r="D13" s="502"/>
      <c r="E13" s="502"/>
      <c r="F13" s="502"/>
      <c r="G13" s="502"/>
      <c r="H13" s="502"/>
      <c r="I13" s="502"/>
      <c r="J13" s="502"/>
      <c r="K13" s="502"/>
      <c r="L13" s="502"/>
      <c r="M13" s="502"/>
      <c r="N13" s="502"/>
      <c r="O13" s="502"/>
      <c r="P13" s="502"/>
      <c r="Q13" s="502"/>
      <c r="R13" s="502"/>
      <c r="S13" s="503"/>
      <c r="V13" s="323"/>
      <c r="W13" s="323"/>
    </row>
    <row r="14" spans="1:23" ht="31.5" customHeight="1">
      <c r="A14" s="498"/>
      <c r="B14" s="499"/>
      <c r="C14" s="499"/>
      <c r="D14" s="499"/>
      <c r="E14" s="499"/>
      <c r="F14" s="499"/>
      <c r="G14" s="499"/>
      <c r="H14" s="499"/>
      <c r="I14" s="499"/>
      <c r="J14" s="499"/>
      <c r="K14" s="499"/>
      <c r="L14" s="499"/>
      <c r="M14" s="499"/>
      <c r="N14" s="499"/>
      <c r="O14" s="499"/>
      <c r="P14" s="499"/>
      <c r="Q14" s="499"/>
      <c r="R14" s="499"/>
      <c r="S14" s="500"/>
      <c r="V14" s="323"/>
      <c r="W14" s="323"/>
    </row>
    <row r="15" spans="1:23" ht="36" customHeight="1">
      <c r="A15" s="498" t="str">
        <f>IF(Langue=0,V15,W15)</f>
        <v>ÉTAT ANNUEL DE LA SITUATION DES AFFAIRES AU QUÉBEC</v>
      </c>
      <c r="B15" s="499"/>
      <c r="C15" s="499"/>
      <c r="D15" s="499"/>
      <c r="E15" s="499"/>
      <c r="F15" s="499"/>
      <c r="G15" s="499"/>
      <c r="H15" s="499"/>
      <c r="I15" s="499"/>
      <c r="J15" s="499"/>
      <c r="K15" s="499"/>
      <c r="L15" s="499"/>
      <c r="M15" s="499"/>
      <c r="N15" s="499"/>
      <c r="O15" s="499"/>
      <c r="P15" s="499"/>
      <c r="Q15" s="499"/>
      <c r="R15" s="499"/>
      <c r="S15" s="500"/>
      <c r="V15" s="19" t="s">
        <v>320</v>
      </c>
      <c r="W15" s="19" t="s">
        <v>326</v>
      </c>
    </row>
    <row r="16" spans="1:23" ht="36.75" customHeight="1">
      <c r="A16" s="495" t="str">
        <f>IF(Langue=0,V16,W16)</f>
        <v>Produit à :</v>
      </c>
      <c r="B16" s="496"/>
      <c r="C16" s="496"/>
      <c r="D16" s="496"/>
      <c r="E16" s="496"/>
      <c r="F16" s="496"/>
      <c r="G16" s="496"/>
      <c r="H16" s="496"/>
      <c r="I16" s="496"/>
      <c r="J16" s="496"/>
      <c r="K16" s="496"/>
      <c r="L16" s="496"/>
      <c r="M16" s="496"/>
      <c r="N16" s="496"/>
      <c r="O16" s="496"/>
      <c r="P16" s="496"/>
      <c r="Q16" s="496"/>
      <c r="R16" s="496"/>
      <c r="S16" s="497"/>
      <c r="V16" s="121" t="s">
        <v>357</v>
      </c>
      <c r="W16" s="121" t="s">
        <v>411</v>
      </c>
    </row>
    <row r="17" spans="1:24" ht="22.5" customHeight="1">
      <c r="A17" s="492" t="str">
        <f>IF(Langue=0,V17,W17)</f>
        <v>L’AUTORITÉ DES MARCHÉS FINANCIERS</v>
      </c>
      <c r="B17" s="493"/>
      <c r="C17" s="493"/>
      <c r="D17" s="493"/>
      <c r="E17" s="493"/>
      <c r="F17" s="493"/>
      <c r="G17" s="493"/>
      <c r="H17" s="493"/>
      <c r="I17" s="493"/>
      <c r="J17" s="493"/>
      <c r="K17" s="493"/>
      <c r="L17" s="493"/>
      <c r="M17" s="493"/>
      <c r="N17" s="493"/>
      <c r="O17" s="493"/>
      <c r="P17" s="493"/>
      <c r="Q17" s="493"/>
      <c r="R17" s="493"/>
      <c r="S17" s="494"/>
      <c r="V17" s="121" t="s">
        <v>17</v>
      </c>
      <c r="W17" s="121" t="s">
        <v>91</v>
      </c>
    </row>
    <row r="18" spans="1:24" ht="30" customHeight="1">
      <c r="A18" s="42"/>
      <c r="B18" s="154"/>
      <c r="C18" s="154"/>
      <c r="D18" s="154"/>
      <c r="E18" s="154"/>
      <c r="F18" s="154"/>
      <c r="G18" s="154"/>
      <c r="H18" s="154"/>
      <c r="I18" s="154"/>
      <c r="J18" s="154"/>
      <c r="K18" s="154"/>
      <c r="L18" s="154"/>
      <c r="M18" s="154"/>
      <c r="N18" s="154"/>
      <c r="O18" s="154"/>
      <c r="P18" s="154"/>
      <c r="Q18" s="154"/>
      <c r="R18" s="154"/>
      <c r="S18" s="43" t="s">
        <v>34</v>
      </c>
    </row>
    <row r="19" spans="1:24">
      <c r="A19" s="120"/>
      <c r="C19" s="8" t="s">
        <v>37</v>
      </c>
      <c r="D19" s="366" t="str">
        <f>IF(Identification!W57=1,IF(Langue=0,V19,W19),IF(Langue=0,V20,W20))</f>
        <v xml:space="preserve"> Pour la période terminée le</v>
      </c>
      <c r="E19" s="29"/>
      <c r="F19" s="29"/>
      <c r="G19" s="2"/>
      <c r="H19" s="2"/>
      <c r="I19" s="2"/>
      <c r="J19" s="513"/>
      <c r="K19" s="513"/>
      <c r="L19" s="513"/>
      <c r="M19" s="513"/>
      <c r="N19" s="513"/>
      <c r="O19" s="514"/>
      <c r="P19" s="44" t="s">
        <v>25</v>
      </c>
      <c r="S19" s="122"/>
      <c r="V19" s="16" t="s">
        <v>355</v>
      </c>
      <c r="W19" s="121" t="s">
        <v>114</v>
      </c>
      <c r="X19" s="22" t="s">
        <v>110</v>
      </c>
    </row>
    <row r="20" spans="1:24">
      <c r="A20" s="120"/>
      <c r="D20" s="125"/>
      <c r="F20" s="1"/>
      <c r="G20" s="1"/>
      <c r="H20" s="1"/>
      <c r="I20" s="1"/>
      <c r="J20" s="512"/>
      <c r="K20" s="512"/>
      <c r="L20" s="512"/>
      <c r="M20" s="512"/>
      <c r="N20" s="512"/>
      <c r="O20" s="512"/>
      <c r="S20" s="122"/>
      <c r="V20" s="16" t="s">
        <v>113</v>
      </c>
      <c r="W20" s="121" t="s">
        <v>115</v>
      </c>
      <c r="X20" s="22" t="s">
        <v>109</v>
      </c>
    </row>
    <row r="21" spans="1:24">
      <c r="A21" s="120"/>
      <c r="S21" s="122"/>
      <c r="V21" s="121" t="s">
        <v>39</v>
      </c>
      <c r="W21" s="121" t="s">
        <v>138</v>
      </c>
    </row>
    <row r="22" spans="1:24">
      <c r="A22" s="120"/>
      <c r="S22" s="122"/>
    </row>
    <row r="23" spans="1:24" s="182" customFormat="1">
      <c r="A23" s="181"/>
      <c r="S23" s="183"/>
      <c r="V23" s="323"/>
      <c r="W23" s="323"/>
    </row>
    <row r="24" spans="1:24" s="182" customFormat="1">
      <c r="A24" s="181"/>
      <c r="S24" s="183"/>
      <c r="V24" s="323"/>
      <c r="W24" s="323"/>
    </row>
    <row r="25" spans="1:24" s="182" customFormat="1">
      <c r="A25" s="181"/>
      <c r="S25" s="183"/>
      <c r="V25" s="323"/>
      <c r="W25" s="323"/>
    </row>
    <row r="26" spans="1:24" s="182" customFormat="1">
      <c r="A26" s="181"/>
      <c r="S26" s="183"/>
      <c r="V26" s="323"/>
      <c r="W26" s="323"/>
    </row>
    <row r="27" spans="1:24" s="182" customFormat="1">
      <c r="A27" s="181"/>
      <c r="S27" s="183"/>
      <c r="V27" s="323"/>
      <c r="W27" s="323"/>
    </row>
    <row r="28" spans="1:24" s="182" customFormat="1">
      <c r="A28" s="181"/>
      <c r="S28" s="183"/>
      <c r="V28" s="323"/>
      <c r="W28" s="323"/>
    </row>
    <row r="29" spans="1:24" s="182" customFormat="1">
      <c r="A29" s="181"/>
      <c r="S29" s="183"/>
      <c r="V29" s="323"/>
      <c r="W29" s="323"/>
    </row>
    <row r="30" spans="1:24" s="182" customFormat="1">
      <c r="A30" s="181"/>
      <c r="S30" s="183"/>
      <c r="V30" s="323"/>
      <c r="W30" s="323"/>
    </row>
    <row r="31" spans="1:24" s="182" customFormat="1">
      <c r="A31" s="181"/>
      <c r="S31" s="183"/>
      <c r="V31" s="323"/>
      <c r="W31" s="323"/>
    </row>
    <row r="32" spans="1:24" s="182" customFormat="1">
      <c r="A32" s="181"/>
      <c r="S32" s="183"/>
      <c r="V32" s="323"/>
      <c r="W32" s="323"/>
    </row>
    <row r="33" spans="1:28" s="182" customFormat="1">
      <c r="A33" s="181"/>
      <c r="S33" s="183"/>
      <c r="V33" s="323"/>
      <c r="W33" s="323"/>
    </row>
    <row r="34" spans="1:28" s="182" customFormat="1">
      <c r="A34" s="181"/>
      <c r="S34" s="183"/>
      <c r="V34" s="323"/>
      <c r="W34" s="323"/>
    </row>
    <row r="35" spans="1:28" s="182" customFormat="1">
      <c r="A35" s="181"/>
      <c r="S35" s="183"/>
      <c r="V35" s="323"/>
      <c r="W35" s="323"/>
    </row>
    <row r="36" spans="1:28" s="182" customFormat="1">
      <c r="A36" s="181"/>
      <c r="S36" s="183"/>
    </row>
    <row r="37" spans="1:28" s="182" customFormat="1">
      <c r="A37" s="181"/>
      <c r="S37" s="183"/>
    </row>
    <row r="38" spans="1:28">
      <c r="A38" s="120"/>
      <c r="S38" s="122"/>
      <c r="V38" s="123" t="s">
        <v>358</v>
      </c>
      <c r="W38" s="123" t="s">
        <v>155</v>
      </c>
    </row>
    <row r="39" spans="1:28">
      <c r="A39" s="120"/>
      <c r="S39" s="122"/>
    </row>
    <row r="40" spans="1:28">
      <c r="A40" s="120"/>
      <c r="S40" s="122"/>
      <c r="V40" s="123" t="s">
        <v>359</v>
      </c>
      <c r="W40" s="121" t="s">
        <v>360</v>
      </c>
    </row>
    <row r="41" spans="1:28">
      <c r="A41" s="120"/>
      <c r="S41" s="122"/>
    </row>
    <row r="42" spans="1:28">
      <c r="A42" s="120"/>
      <c r="S42" s="122"/>
      <c r="V42" s="123" t="s">
        <v>412</v>
      </c>
      <c r="W42" s="121" t="s">
        <v>367</v>
      </c>
    </row>
    <row r="43" spans="1:28" ht="30" customHeight="1">
      <c r="A43" s="120"/>
      <c r="S43" s="122"/>
    </row>
    <row r="44" spans="1:28">
      <c r="A44" s="120"/>
      <c r="S44" s="122"/>
      <c r="V44" s="121" t="s">
        <v>361</v>
      </c>
      <c r="W44" s="121" t="s">
        <v>90</v>
      </c>
    </row>
    <row r="45" spans="1:28" ht="15" customHeight="1">
      <c r="A45" s="120"/>
      <c r="S45" s="122"/>
    </row>
    <row r="46" spans="1:28" ht="15" customHeight="1">
      <c r="A46" s="120"/>
      <c r="S46" s="122"/>
    </row>
    <row r="47" spans="1:28" ht="30" customHeight="1">
      <c r="A47" s="120"/>
      <c r="S47" s="122"/>
      <c r="AB47" s="17"/>
    </row>
    <row r="48" spans="1:28">
      <c r="A48" s="515" t="str">
        <f>IF(Langue=0,V48,W48)</f>
        <v>* Champ obligatoire</v>
      </c>
      <c r="B48" s="516"/>
      <c r="C48" s="516"/>
      <c r="D48" s="516"/>
      <c r="S48" s="122"/>
      <c r="V48" s="121" t="s">
        <v>38</v>
      </c>
      <c r="W48" s="121" t="s">
        <v>92</v>
      </c>
    </row>
    <row r="49" spans="1:24">
      <c r="A49" s="45"/>
      <c r="B49" s="11"/>
      <c r="C49" s="11"/>
      <c r="D49" s="11"/>
      <c r="E49" s="144"/>
      <c r="F49" s="144"/>
      <c r="G49" s="144"/>
      <c r="H49" s="144"/>
      <c r="I49" s="144"/>
      <c r="J49" s="144"/>
      <c r="K49" s="144"/>
      <c r="L49" s="144"/>
      <c r="M49" s="144"/>
      <c r="N49" s="144"/>
      <c r="O49" s="144"/>
      <c r="P49" s="144"/>
      <c r="Q49" s="144"/>
      <c r="R49" s="144"/>
      <c r="S49" s="145"/>
    </row>
    <row r="50" spans="1:24">
      <c r="A50" s="46"/>
      <c r="B50" s="46"/>
      <c r="C50" s="46"/>
      <c r="D50" s="46"/>
    </row>
    <row r="51" spans="1:24">
      <c r="V51" s="47" t="s">
        <v>365</v>
      </c>
      <c r="W51" s="48"/>
      <c r="X51" s="49"/>
    </row>
    <row r="52" spans="1:24">
      <c r="V52" s="18"/>
      <c r="W52" s="19"/>
      <c r="X52" s="50"/>
    </row>
    <row r="53" spans="1:24">
      <c r="V53" s="18"/>
      <c r="W53" s="19"/>
      <c r="X53" s="50"/>
    </row>
    <row r="54" spans="1:24">
      <c r="V54" s="18" t="s">
        <v>72</v>
      </c>
      <c r="W54" s="19"/>
      <c r="X54" s="50"/>
    </row>
    <row r="55" spans="1:24">
      <c r="V55" s="18" t="s">
        <v>93</v>
      </c>
      <c r="W55" s="19"/>
      <c r="X55" s="50"/>
    </row>
    <row r="56" spans="1:24">
      <c r="V56" s="18" t="s">
        <v>73</v>
      </c>
      <c r="W56" s="19" t="s">
        <v>74</v>
      </c>
      <c r="X56" s="50" t="s">
        <v>76</v>
      </c>
    </row>
    <row r="57" spans="1:24">
      <c r="V57" s="51">
        <f>IF(A14="SOCIÉTÉ À CHARTE AUTRE QUE QUÉBÉCOISE",1,IF(A14="COMPANY OTHER THAN QUEBEC CHARTER",1,0))</f>
        <v>0</v>
      </c>
      <c r="W57" s="20">
        <f>IF(A15="ANNUAL STATEMENT",1,IF(A15="ÉTAT ANNUEL",1,0))</f>
        <v>0</v>
      </c>
      <c r="X57" s="21" t="b">
        <f>IF(AND(V57&gt;1,W57=1),1)</f>
        <v>0</v>
      </c>
    </row>
    <row r="59" spans="1:24">
      <c r="V59" s="47" t="s">
        <v>366</v>
      </c>
      <c r="W59" s="48"/>
      <c r="X59" s="146"/>
    </row>
    <row r="60" spans="1:24">
      <c r="V60" s="18"/>
      <c r="W60" s="19"/>
      <c r="X60" s="122"/>
    </row>
    <row r="61" spans="1:24">
      <c r="V61" s="18"/>
      <c r="W61" s="19"/>
      <c r="X61" s="122"/>
    </row>
    <row r="62" spans="1:24">
      <c r="V62" s="18" t="s">
        <v>16</v>
      </c>
      <c r="W62" s="19"/>
      <c r="X62" s="122"/>
    </row>
    <row r="63" spans="1:24">
      <c r="V63" s="51" t="s">
        <v>94</v>
      </c>
      <c r="W63" s="20"/>
      <c r="X63" s="145"/>
    </row>
  </sheetData>
  <sheetProtection algorithmName="SHA-512" hashValue="0WjuF3v4/+Eth38BExRregK+SDhnblA7MzEABlqorc1lp89cIl5pSmh9PjNRmMHqT2rWOrv47bh7dQOAAd5t2w==" saltValue="HCLE6I+HKI/Pdh5el1Elwg==" spinCount="100000" sheet="1" objects="1" scenarios="1" selectLockedCells="1"/>
  <mergeCells count="17">
    <mergeCell ref="J20:O20"/>
    <mergeCell ref="J19:O19"/>
    <mergeCell ref="A14:S14"/>
    <mergeCell ref="A48:D48"/>
    <mergeCell ref="A2:S2"/>
    <mergeCell ref="A7:S7"/>
    <mergeCell ref="A16:S16"/>
    <mergeCell ref="A17:S17"/>
    <mergeCell ref="A15:S15"/>
    <mergeCell ref="A8:S8"/>
    <mergeCell ref="A11:S11"/>
    <mergeCell ref="A13:S13"/>
    <mergeCell ref="B12:F12"/>
    <mergeCell ref="G12:R12"/>
    <mergeCell ref="K9:L9"/>
    <mergeCell ref="J10:P10"/>
    <mergeCell ref="A5:S5"/>
  </mergeCells>
  <dataValidations count="3">
    <dataValidation type="whole" errorStyle="warning" allowBlank="1" showInputMessage="1" showErrorMessage="1" error="Le NEQ doit comporter 10 chiffres_x000a__x000a_The QEN is a 10 digit number" prompt="Le NEQ doit comporter 10 chiffres_x000a__x000a_The QEN is a 10 digit number" sqref="M9" xr:uid="{00000000-0002-0000-0000-000000000000}">
      <formula1>1000000000</formula1>
      <formula2>9999999999</formula2>
    </dataValidation>
    <dataValidation type="list" allowBlank="1" showInputMessage="1" showErrorMessage="1" error="Sélectionner la langue à l'aide de la flèche à droite / Click the drop-down arrow to choose the language" prompt="Sélectionner la langue à l'aide de la flèche à droite_x000a__x000a_Click the drop-down arrow to choose the language" sqref="A2:S2" xr:uid="{00000000-0002-0000-0000-000001000000}">
      <formula1>$V$1:$V$3</formula1>
    </dataValidation>
    <dataValidation allowBlank="1" showInputMessage="1" showErrorMessage="1" prompt="Inscrire la date en format texte._x000a_Exemple: 31 décembre 2018_x000a__x000a_Enter the date in text format. _x000a_Example: December 31, 2018" sqref="J19" xr:uid="{00000000-0002-0000-0000-000002000000}"/>
  </dataValidations>
  <printOptions horizontalCentered="1"/>
  <pageMargins left="0.39370078740157499" right="0.39370078740157499" top="0.59055118110236204" bottom="0.59055118110236204" header="0.31496062992126" footer="0.31496062992126"/>
  <pageSetup scale="75" orientation="portrait" r:id="rId1"/>
  <colBreaks count="1" manualBreakCount="1">
    <brk id="19" max="1048575" man="1"/>
  </colBreaks>
  <ignoredErrors>
    <ignoredError sqref="N9 P19 S12"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50F64-A77D-4E73-8B01-841340FE0BF8}">
  <sheetPr codeName="Feuil15">
    <tabColor rgb="FFD5A208"/>
    <pageSetUpPr fitToPage="1"/>
  </sheetPr>
  <dimension ref="A1:P47"/>
  <sheetViews>
    <sheetView workbookViewId="0">
      <selection activeCell="D15" sqref="D15"/>
    </sheetView>
  </sheetViews>
  <sheetFormatPr baseColWidth="10" defaultColWidth="11.44140625" defaultRowHeight="14.4" outlineLevelCol="1"/>
  <cols>
    <col min="1" max="1" width="6.88671875" style="194" customWidth="1"/>
    <col min="2" max="2" width="70.33203125" style="190" customWidth="1"/>
    <col min="3" max="3" width="20.5546875" style="190" customWidth="1"/>
    <col min="4" max="8" width="16" style="190" customWidth="1"/>
    <col min="9" max="9" width="1.44140625" style="190" customWidth="1"/>
    <col min="10" max="10" width="64.5546875" style="379" hidden="1" customWidth="1" outlineLevel="1"/>
    <col min="11" max="11" width="60" style="379" hidden="1" customWidth="1" outlineLevel="1"/>
    <col min="12" max="12" width="11.44140625" style="379" customWidth="1" collapsed="1"/>
    <col min="13" max="13" width="11.44140625" style="190" customWidth="1"/>
    <col min="14" max="14" width="49.109375" style="190" customWidth="1"/>
    <col min="15" max="18" width="11.44140625" style="190" customWidth="1"/>
    <col min="19" max="16384" width="11.44140625" style="190"/>
  </cols>
  <sheetData>
    <row r="1" spans="1:14" ht="24" customHeight="1">
      <c r="A1" s="710" t="str">
        <f>IF(Langue=0,"ANNEXE "&amp;'T des M - T of C'!A14,"SCHEDULE "&amp;'T des M - T of C'!A14)</f>
        <v>ANNEXE 4060</v>
      </c>
      <c r="B1" s="711"/>
      <c r="C1" s="431"/>
      <c r="D1" s="431"/>
      <c r="E1" s="431"/>
      <c r="F1" s="431"/>
      <c r="G1" s="431"/>
      <c r="H1" s="101" t="str">
        <f>Identification!A15</f>
        <v>ÉTAT ANNUEL DE LA SITUATION DES AFFAIRES AU QUÉBEC</v>
      </c>
      <c r="L1" s="384"/>
      <c r="M1" s="336"/>
      <c r="N1" s="336"/>
    </row>
    <row r="2" spans="1:14">
      <c r="A2" s="410"/>
      <c r="B2" s="379"/>
      <c r="C2" s="432"/>
      <c r="D2" s="432"/>
      <c r="E2" s="432"/>
      <c r="F2" s="432"/>
      <c r="G2" s="432"/>
      <c r="H2" s="433"/>
      <c r="L2" s="384"/>
      <c r="M2" s="336"/>
      <c r="N2" s="336"/>
    </row>
    <row r="3" spans="1:14" ht="22.5" customHeight="1">
      <c r="A3" s="674">
        <f>Identification!G12</f>
        <v>0</v>
      </c>
      <c r="B3" s="675"/>
      <c r="C3" s="675"/>
      <c r="D3" s="675"/>
      <c r="E3" s="675"/>
      <c r="F3" s="675"/>
      <c r="G3" s="675"/>
      <c r="H3" s="676"/>
      <c r="L3" s="384"/>
      <c r="M3" s="336"/>
      <c r="N3" s="336"/>
    </row>
    <row r="4" spans="1:14" ht="22.5" customHeight="1">
      <c r="A4" s="701" t="str">
        <f>UPPER('T des M - T of C'!B14)</f>
        <v>NOMBRE DE DEMANDES PAR DROIT</v>
      </c>
      <c r="B4" s="702"/>
      <c r="C4" s="702"/>
      <c r="D4" s="702"/>
      <c r="E4" s="702"/>
      <c r="F4" s="702"/>
      <c r="G4" s="702"/>
      <c r="H4" s="703"/>
      <c r="L4" s="384"/>
      <c r="M4" s="336"/>
      <c r="N4" s="336"/>
    </row>
    <row r="5" spans="1:14" ht="22.5" customHeight="1">
      <c r="A5" s="704" t="str">
        <f>IF(Langue=0,"au "&amp;Identification!J19,"As at "&amp;Identification!J19)</f>
        <v xml:space="preserve">au </v>
      </c>
      <c r="B5" s="705"/>
      <c r="C5" s="705"/>
      <c r="D5" s="705"/>
      <c r="E5" s="705"/>
      <c r="F5" s="705"/>
      <c r="G5" s="705"/>
      <c r="H5" s="706"/>
      <c r="L5" s="384"/>
      <c r="M5" s="336"/>
      <c r="N5" s="336"/>
    </row>
    <row r="6" spans="1:14">
      <c r="A6" s="707"/>
      <c r="B6" s="708"/>
      <c r="C6" s="708"/>
      <c r="D6" s="708"/>
      <c r="E6" s="708"/>
      <c r="F6" s="708"/>
      <c r="G6" s="708"/>
      <c r="H6" s="709"/>
      <c r="J6" s="394"/>
      <c r="K6" s="395"/>
      <c r="L6" s="384"/>
      <c r="M6" s="336"/>
      <c r="N6" s="336"/>
    </row>
    <row r="7" spans="1:14" ht="11.25" customHeight="1">
      <c r="A7" s="410"/>
      <c r="B7" s="411"/>
      <c r="C7" s="411"/>
      <c r="D7" s="411"/>
      <c r="E7" s="411"/>
      <c r="F7" s="411"/>
      <c r="G7" s="411"/>
      <c r="H7" s="412"/>
      <c r="K7" s="396"/>
      <c r="L7" s="384"/>
      <c r="M7" s="336"/>
      <c r="N7" s="336"/>
    </row>
    <row r="8" spans="1:14" ht="22.5" customHeight="1">
      <c r="A8" s="712"/>
      <c r="B8" s="713"/>
      <c r="C8" s="713"/>
      <c r="D8" s="713"/>
      <c r="E8" s="713"/>
      <c r="F8" s="713"/>
      <c r="G8" s="713"/>
      <c r="H8" s="714"/>
      <c r="J8" s="397" t="s">
        <v>283</v>
      </c>
      <c r="K8" s="398" t="s">
        <v>419</v>
      </c>
      <c r="L8" s="384"/>
      <c r="M8" s="336"/>
      <c r="N8" s="336"/>
    </row>
    <row r="9" spans="1:14" ht="60" customHeight="1">
      <c r="A9" s="447" t="str">
        <f>IF(Langue=0,J8,K8)</f>
        <v>Droits</v>
      </c>
      <c r="B9" s="429"/>
      <c r="C9" s="720" t="str">
        <f>IF(Langue=0,J22,K22)</f>
        <v>Nombre de demandes</v>
      </c>
      <c r="D9" s="718" t="str">
        <f>IF(Langue=0,J23,K23)</f>
        <v>Délai moyen pour acquiescer</v>
      </c>
      <c r="E9" s="720" t="str">
        <f>IF(Langue=0,J24,K24)</f>
        <v>Délai moyen de traitement</v>
      </c>
      <c r="F9" s="718" t="str">
        <f>IF(Langue=0,J26,K26)</f>
        <v>Nombre de dépassement du délai établi</v>
      </c>
      <c r="G9" s="719"/>
      <c r="H9" s="720" t="str">
        <f>IF(Langue=0,J29,K29)</f>
        <v>Nombre de refus d’octroi d’un droit</v>
      </c>
      <c r="J9" s="390" t="s">
        <v>2</v>
      </c>
      <c r="K9" s="391" t="s">
        <v>2</v>
      </c>
      <c r="L9" s="384"/>
      <c r="M9" s="336"/>
      <c r="N9" s="336"/>
    </row>
    <row r="10" spans="1:14">
      <c r="A10" s="450"/>
      <c r="B10" s="430"/>
      <c r="C10" s="721"/>
      <c r="D10" s="734"/>
      <c r="E10" s="721"/>
      <c r="F10" s="424" t="str">
        <f>IF(Langue=0,J27,K27)</f>
        <v>Acquiescement</v>
      </c>
      <c r="G10" s="424" t="str">
        <f>IF(Langue=0,J28,K28)</f>
        <v>Traitement</v>
      </c>
      <c r="H10" s="721"/>
      <c r="J10" s="390"/>
      <c r="K10" s="391"/>
      <c r="L10" s="384"/>
      <c r="M10" s="336"/>
      <c r="N10" s="336"/>
    </row>
    <row r="11" spans="1:14">
      <c r="A11" s="451"/>
      <c r="B11" s="430"/>
      <c r="C11" s="425"/>
      <c r="D11" s="425" t="str">
        <f>IF(Langue=0,J36,K36)</f>
        <v>(jours)</v>
      </c>
      <c r="E11" s="425" t="str">
        <f>IF(Langue=0,J36,K36)</f>
        <v>(jours)</v>
      </c>
      <c r="F11" s="426"/>
      <c r="G11" s="427"/>
      <c r="H11" s="428"/>
      <c r="J11" s="382" t="s">
        <v>210</v>
      </c>
      <c r="K11" s="383" t="s">
        <v>210</v>
      </c>
      <c r="L11" s="384"/>
      <c r="M11" s="336"/>
      <c r="N11" s="336"/>
    </row>
    <row r="12" spans="1:14">
      <c r="A12" s="388"/>
      <c r="B12" s="389" t="s">
        <v>43</v>
      </c>
      <c r="C12" s="392" t="s">
        <v>42</v>
      </c>
      <c r="D12" s="389" t="s">
        <v>44</v>
      </c>
      <c r="E12" s="392" t="s">
        <v>45</v>
      </c>
      <c r="F12" s="389" t="s">
        <v>46</v>
      </c>
      <c r="G12" s="392" t="s">
        <v>47</v>
      </c>
      <c r="H12" s="389" t="s">
        <v>48</v>
      </c>
      <c r="J12" s="390"/>
      <c r="K12" s="391"/>
      <c r="L12" s="384"/>
      <c r="M12" s="335"/>
      <c r="N12" s="335"/>
    </row>
    <row r="13" spans="1:14">
      <c r="A13" s="206" t="s">
        <v>51</v>
      </c>
      <c r="B13" s="475" t="str">
        <f>IF(Langue=0,J13,K13)</f>
        <v>Gel de sécurité</v>
      </c>
      <c r="C13" s="422"/>
      <c r="D13" s="422"/>
      <c r="E13" s="422"/>
      <c r="F13" s="422"/>
      <c r="G13" s="422"/>
      <c r="H13" s="423"/>
      <c r="J13" s="390" t="s">
        <v>233</v>
      </c>
      <c r="K13" s="391" t="s">
        <v>243</v>
      </c>
      <c r="L13" s="384"/>
      <c r="M13" s="335"/>
      <c r="N13" s="335"/>
    </row>
    <row r="14" spans="1:14">
      <c r="A14" s="206" t="s">
        <v>23</v>
      </c>
      <c r="B14" s="475" t="str">
        <f>IF(Langue=0,J14,K14)</f>
        <v>Alerte de sécurité</v>
      </c>
      <c r="C14" s="312"/>
      <c r="D14" s="312"/>
      <c r="E14" s="312"/>
      <c r="F14" s="312"/>
      <c r="G14" s="312"/>
      <c r="H14" s="226"/>
      <c r="J14" s="399" t="s">
        <v>234</v>
      </c>
      <c r="K14" s="396" t="s">
        <v>403</v>
      </c>
      <c r="L14" s="384"/>
      <c r="M14" s="335"/>
      <c r="N14" s="335"/>
    </row>
    <row r="15" spans="1:14">
      <c r="A15" s="249" t="s">
        <v>24</v>
      </c>
      <c r="B15" s="475" t="str">
        <f>IF(Langue=0,J15,K15)</f>
        <v>Note explicative</v>
      </c>
      <c r="C15" s="312"/>
      <c r="D15" s="312"/>
      <c r="E15" s="312"/>
      <c r="F15" s="312"/>
      <c r="G15" s="312"/>
      <c r="H15" s="226"/>
      <c r="J15" s="386" t="s">
        <v>235</v>
      </c>
      <c r="K15" s="396" t="s">
        <v>244</v>
      </c>
      <c r="L15" s="384"/>
      <c r="M15" s="335"/>
      <c r="N15" s="335"/>
    </row>
    <row r="16" spans="1:14" customFormat="1">
      <c r="A16" s="452"/>
      <c r="B16" s="100"/>
      <c r="C16" s="100"/>
      <c r="D16" s="100"/>
      <c r="E16" s="100"/>
      <c r="F16" s="100"/>
      <c r="G16" s="100"/>
      <c r="H16" s="244"/>
      <c r="J16" s="400"/>
      <c r="K16" s="400"/>
      <c r="L16" s="401"/>
      <c r="M16" s="180"/>
      <c r="N16" s="180"/>
    </row>
    <row r="17" spans="1:16" customFormat="1">
      <c r="A17" s="138"/>
      <c r="B17" s="246"/>
      <c r="C17" s="246"/>
      <c r="D17" s="246"/>
      <c r="E17" s="246"/>
      <c r="F17" s="246"/>
      <c r="G17" s="246"/>
      <c r="H17" s="188"/>
      <c r="J17" s="400"/>
      <c r="K17" s="400"/>
      <c r="L17" s="401"/>
      <c r="M17" s="180"/>
      <c r="N17" s="180"/>
    </row>
    <row r="18" spans="1:16" ht="60" customHeight="1">
      <c r="A18" s="728" t="str">
        <f>IF(Langue=0,J30,K30)</f>
        <v>Demandes de modification d’information au dossier de crédit</v>
      </c>
      <c r="B18" s="729"/>
      <c r="C18" s="724" t="str">
        <f>IF(Langue=0,J22,K22)</f>
        <v>Nombre de demandes</v>
      </c>
      <c r="D18" s="726"/>
      <c r="E18" s="447" t="str">
        <f>IF(Langue=0,J24,K24)</f>
        <v>Délai moyen de traitement</v>
      </c>
      <c r="F18" s="726"/>
      <c r="G18" s="726"/>
      <c r="H18" s="720" t="str">
        <f>IF(Langue=0,J37,K37)</f>
        <v>Nombre de refus de modification de l’information au dossier de crédit</v>
      </c>
      <c r="J18" s="386"/>
      <c r="K18" s="396"/>
      <c r="L18" s="384"/>
      <c r="M18" s="335"/>
      <c r="N18" s="335"/>
    </row>
    <row r="19" spans="1:16">
      <c r="A19" s="730"/>
      <c r="B19" s="731"/>
      <c r="C19" s="725"/>
      <c r="D19" s="727"/>
      <c r="E19" s="425" t="str">
        <f>IF(Langue=0,J36,K36)</f>
        <v>(jours)</v>
      </c>
      <c r="F19" s="727"/>
      <c r="G19" s="727"/>
      <c r="H19" s="721"/>
      <c r="J19" s="386"/>
      <c r="K19" s="396"/>
      <c r="L19" s="384"/>
      <c r="M19" s="335"/>
      <c r="N19" s="335"/>
    </row>
    <row r="20" spans="1:16">
      <c r="A20" s="732"/>
      <c r="B20" s="733"/>
      <c r="C20" s="453" t="s">
        <v>42</v>
      </c>
      <c r="D20" s="421"/>
      <c r="E20" s="454" t="s">
        <v>45</v>
      </c>
      <c r="F20" s="421"/>
      <c r="G20" s="421"/>
      <c r="H20" s="437" t="s">
        <v>48</v>
      </c>
      <c r="J20" s="386"/>
      <c r="K20" s="396"/>
      <c r="L20" s="384"/>
      <c r="M20" s="335"/>
      <c r="N20" s="335"/>
    </row>
    <row r="21" spans="1:16">
      <c r="A21" s="249" t="s">
        <v>41</v>
      </c>
      <c r="B21" s="481" t="str">
        <f>IF(Langue=0,J30,K30)</f>
        <v>Demandes de modification d’information au dossier de crédit</v>
      </c>
      <c r="C21" s="312"/>
      <c r="D21" s="420"/>
      <c r="E21" s="312"/>
      <c r="F21" s="420"/>
      <c r="G21" s="420"/>
      <c r="H21" s="227"/>
      <c r="J21" s="386"/>
      <c r="K21" s="396"/>
      <c r="L21" s="384"/>
      <c r="M21" s="335"/>
      <c r="N21" s="335"/>
    </row>
    <row r="22" spans="1:16">
      <c r="A22" s="219"/>
      <c r="B22" s="417"/>
      <c r="C22" s="417"/>
      <c r="D22" s="417"/>
      <c r="E22" s="417"/>
      <c r="F22" s="417"/>
      <c r="G22" s="417"/>
      <c r="H22" s="418"/>
      <c r="J22" s="386" t="s">
        <v>286</v>
      </c>
      <c r="K22" s="396" t="s">
        <v>287</v>
      </c>
      <c r="L22" s="384"/>
      <c r="M22" s="335"/>
      <c r="N22" s="335"/>
    </row>
    <row r="23" spans="1:16">
      <c r="A23" s="220"/>
      <c r="B23" s="419"/>
      <c r="C23" s="419"/>
      <c r="D23" s="406"/>
      <c r="E23" s="406"/>
      <c r="F23" s="406"/>
      <c r="G23" s="406"/>
      <c r="H23" s="409"/>
      <c r="J23" s="386" t="s">
        <v>236</v>
      </c>
      <c r="K23" s="396" t="s">
        <v>245</v>
      </c>
      <c r="L23" s="384"/>
      <c r="M23" s="335"/>
      <c r="N23" s="335"/>
    </row>
    <row r="24" spans="1:16" ht="43.2">
      <c r="A24" s="722" t="str">
        <f>IF(Langue=0,J31,K31)</f>
        <v xml:space="preserve">Cote de crédit </v>
      </c>
      <c r="B24" s="723"/>
      <c r="C24" s="434" t="str">
        <f>IF(Langue=0,J32,K32)</f>
        <v>Nombre de consommateurs ayant consultés/demandés</v>
      </c>
      <c r="D24" s="406"/>
      <c r="E24" s="406"/>
      <c r="F24" s="406"/>
      <c r="G24" s="406"/>
      <c r="H24" s="409"/>
      <c r="J24" s="386" t="s">
        <v>237</v>
      </c>
      <c r="K24" s="396" t="s">
        <v>404</v>
      </c>
      <c r="L24" s="384"/>
      <c r="M24" s="335"/>
      <c r="N24" s="335"/>
    </row>
    <row r="25" spans="1:16" ht="15" customHeight="1">
      <c r="A25" s="435"/>
      <c r="B25" s="436"/>
      <c r="C25" s="437" t="s">
        <v>42</v>
      </c>
      <c r="D25" s="406"/>
      <c r="E25" s="406"/>
      <c r="F25" s="406"/>
      <c r="G25" s="406"/>
      <c r="H25" s="409"/>
      <c r="J25" s="386"/>
      <c r="K25" s="396"/>
      <c r="L25" s="384"/>
      <c r="M25" s="335"/>
      <c r="N25" s="335"/>
    </row>
    <row r="26" spans="1:16">
      <c r="A26" s="206" t="s">
        <v>20</v>
      </c>
      <c r="B26" s="475" t="str">
        <f>IF(Langue=0,J33,K33)</f>
        <v>Internet</v>
      </c>
      <c r="C26" s="226"/>
      <c r="D26" s="406"/>
      <c r="E26" s="406"/>
      <c r="F26" s="406"/>
      <c r="G26" s="406"/>
      <c r="H26" s="409"/>
      <c r="J26" s="402" t="s">
        <v>420</v>
      </c>
      <c r="K26" s="396" t="s">
        <v>238</v>
      </c>
      <c r="L26" s="384"/>
      <c r="M26" s="335"/>
      <c r="N26" s="335"/>
    </row>
    <row r="27" spans="1:16">
      <c r="A27" s="206" t="s">
        <v>21</v>
      </c>
      <c r="B27" s="475" t="str">
        <f>IF(Langue=0,J34,K34)</f>
        <v>Courrier</v>
      </c>
      <c r="C27" s="226"/>
      <c r="D27" s="406"/>
      <c r="E27" s="406"/>
      <c r="F27" s="406"/>
      <c r="G27" s="406"/>
      <c r="H27" s="409"/>
      <c r="J27" s="402" t="s">
        <v>239</v>
      </c>
      <c r="K27" s="396" t="s">
        <v>246</v>
      </c>
      <c r="L27" s="384"/>
      <c r="M27" s="335"/>
      <c r="N27" s="335"/>
    </row>
    <row r="28" spans="1:16">
      <c r="A28" s="206" t="s">
        <v>57</v>
      </c>
      <c r="B28" s="480" t="str">
        <f>IF(Langue=0,J35,K35)</f>
        <v>Téléphone</v>
      </c>
      <c r="C28" s="227"/>
      <c r="D28" s="406"/>
      <c r="E28" s="406"/>
      <c r="F28" s="406"/>
      <c r="G28" s="406"/>
      <c r="H28" s="409"/>
      <c r="J28" s="402" t="s">
        <v>240</v>
      </c>
      <c r="K28" s="396" t="s">
        <v>241</v>
      </c>
      <c r="L28" s="384"/>
      <c r="M28" s="335"/>
      <c r="N28" s="335"/>
    </row>
    <row r="29" spans="1:16">
      <c r="A29" s="408"/>
      <c r="B29" s="406"/>
      <c r="C29" s="406"/>
      <c r="D29" s="406"/>
      <c r="E29" s="406"/>
      <c r="F29" s="406"/>
      <c r="G29" s="406"/>
      <c r="H29" s="409"/>
      <c r="J29" s="402" t="s">
        <v>400</v>
      </c>
      <c r="K29" s="396" t="s">
        <v>242</v>
      </c>
      <c r="L29" s="384"/>
      <c r="M29" s="335"/>
      <c r="N29" s="335"/>
    </row>
    <row r="30" spans="1:16">
      <c r="A30" s="408"/>
      <c r="B30" s="406"/>
      <c r="C30" s="406"/>
      <c r="D30" s="406"/>
      <c r="E30" s="406"/>
      <c r="F30" s="406"/>
      <c r="G30" s="406"/>
      <c r="H30" s="409"/>
      <c r="J30" s="379" t="s">
        <v>401</v>
      </c>
      <c r="K30" s="396" t="s">
        <v>285</v>
      </c>
      <c r="L30" s="384"/>
      <c r="M30" s="335"/>
      <c r="N30" s="335"/>
    </row>
    <row r="31" spans="1:16">
      <c r="A31" s="408"/>
      <c r="B31" s="406"/>
      <c r="C31" s="406"/>
      <c r="D31" s="406"/>
      <c r="E31" s="406"/>
      <c r="F31" s="406"/>
      <c r="G31" s="406"/>
      <c r="H31" s="409"/>
      <c r="J31" s="379" t="s">
        <v>248</v>
      </c>
      <c r="K31" s="396" t="s">
        <v>249</v>
      </c>
      <c r="L31" s="384"/>
      <c r="M31" s="335"/>
      <c r="N31" s="335"/>
    </row>
    <row r="32" spans="1:16">
      <c r="A32" s="408"/>
      <c r="B32" s="406"/>
      <c r="C32" s="406"/>
      <c r="D32" s="406"/>
      <c r="E32" s="406"/>
      <c r="F32" s="406"/>
      <c r="G32" s="406"/>
      <c r="H32" s="409"/>
      <c r="J32" s="379" t="s">
        <v>347</v>
      </c>
      <c r="K32" s="396" t="s">
        <v>405</v>
      </c>
      <c r="L32" s="385"/>
      <c r="M32" s="336"/>
      <c r="N32" s="336"/>
      <c r="O32" s="222"/>
      <c r="P32" s="222"/>
    </row>
    <row r="33" spans="1:14">
      <c r="A33" s="408"/>
      <c r="B33" s="406"/>
      <c r="C33" s="406"/>
      <c r="D33" s="406"/>
      <c r="E33" s="406"/>
      <c r="F33" s="406"/>
      <c r="G33" s="406"/>
      <c r="H33" s="409"/>
      <c r="J33" s="400" t="s">
        <v>250</v>
      </c>
      <c r="K33" s="396" t="s">
        <v>250</v>
      </c>
      <c r="L33" s="384"/>
      <c r="M33" s="335"/>
      <c r="N33" s="335"/>
    </row>
    <row r="34" spans="1:14">
      <c r="A34" s="408"/>
      <c r="B34" s="406"/>
      <c r="C34" s="406"/>
      <c r="D34" s="406"/>
      <c r="E34" s="406"/>
      <c r="F34" s="406"/>
      <c r="G34" s="406"/>
      <c r="H34" s="409"/>
      <c r="J34" s="400" t="s">
        <v>252</v>
      </c>
      <c r="K34" s="396" t="s">
        <v>251</v>
      </c>
      <c r="L34" s="384"/>
      <c r="M34" s="335"/>
      <c r="N34" s="335"/>
    </row>
    <row r="35" spans="1:14">
      <c r="A35" s="408"/>
      <c r="B35" s="406"/>
      <c r="C35" s="406"/>
      <c r="D35" s="406"/>
      <c r="E35" s="406"/>
      <c r="F35" s="406"/>
      <c r="G35" s="406"/>
      <c r="H35" s="409"/>
      <c r="J35" s="400" t="s">
        <v>205</v>
      </c>
      <c r="K35" s="396" t="s">
        <v>204</v>
      </c>
      <c r="L35" s="384"/>
      <c r="M35" s="335"/>
      <c r="N35" s="335"/>
    </row>
    <row r="36" spans="1:14">
      <c r="A36" s="408"/>
      <c r="B36" s="406"/>
      <c r="C36" s="406"/>
      <c r="D36" s="406"/>
      <c r="E36" s="406"/>
      <c r="F36" s="406"/>
      <c r="G36" s="406"/>
      <c r="H36" s="409"/>
      <c r="J36" s="379" t="s">
        <v>247</v>
      </c>
      <c r="K36" s="396" t="s">
        <v>278</v>
      </c>
      <c r="L36" s="384"/>
      <c r="M36" s="335"/>
      <c r="N36" s="335"/>
    </row>
    <row r="37" spans="1:14">
      <c r="A37" s="408"/>
      <c r="B37" s="406"/>
      <c r="C37" s="406"/>
      <c r="D37" s="406"/>
      <c r="E37" s="406"/>
      <c r="F37" s="406"/>
      <c r="G37" s="406"/>
      <c r="H37" s="409"/>
      <c r="J37" s="379" t="s">
        <v>402</v>
      </c>
      <c r="K37" s="396" t="s">
        <v>284</v>
      </c>
      <c r="L37" s="384"/>
      <c r="M37" s="335"/>
      <c r="N37" s="335"/>
    </row>
    <row r="38" spans="1:14">
      <c r="A38" s="410"/>
      <c r="B38" s="411"/>
      <c r="C38" s="411"/>
      <c r="D38" s="411"/>
      <c r="E38" s="411"/>
      <c r="F38" s="411"/>
      <c r="G38" s="411"/>
      <c r="H38" s="412"/>
      <c r="K38" s="396"/>
      <c r="L38" s="384"/>
      <c r="M38" s="335"/>
      <c r="N38" s="335"/>
    </row>
    <row r="39" spans="1:14" s="189" customFormat="1">
      <c r="A39" s="413"/>
      <c r="B39" s="414"/>
      <c r="C39" s="414"/>
      <c r="D39" s="414"/>
      <c r="E39" s="414"/>
      <c r="F39" s="414"/>
      <c r="G39" s="414"/>
      <c r="H39" s="415"/>
      <c r="J39" s="403"/>
      <c r="K39" s="404"/>
      <c r="L39" s="405"/>
      <c r="M39" s="338"/>
      <c r="N39" s="338"/>
    </row>
    <row r="40" spans="1:14">
      <c r="A40" s="410"/>
      <c r="B40" s="411"/>
      <c r="C40" s="411"/>
      <c r="D40" s="411"/>
      <c r="E40" s="411"/>
      <c r="F40" s="411"/>
      <c r="G40" s="411"/>
      <c r="H40" s="412"/>
      <c r="K40" s="396"/>
      <c r="L40" s="384"/>
      <c r="M40" s="335"/>
      <c r="N40" s="335"/>
    </row>
    <row r="41" spans="1:14">
      <c r="A41" s="410"/>
      <c r="B41" s="411"/>
      <c r="C41" s="411"/>
      <c r="D41" s="411"/>
      <c r="E41" s="411"/>
      <c r="F41" s="411"/>
      <c r="G41" s="411"/>
      <c r="H41" s="412"/>
      <c r="K41" s="396"/>
      <c r="L41" s="384"/>
      <c r="M41" s="335"/>
      <c r="N41" s="335"/>
    </row>
    <row r="42" spans="1:14" s="189" customFormat="1">
      <c r="A42" s="390"/>
      <c r="B42" s="379"/>
      <c r="C42" s="379"/>
      <c r="D42" s="379"/>
      <c r="E42" s="379"/>
      <c r="F42" s="379"/>
      <c r="G42" s="379"/>
      <c r="H42" s="416"/>
      <c r="J42" s="386"/>
      <c r="K42" s="396"/>
      <c r="L42" s="405"/>
      <c r="M42" s="338"/>
      <c r="N42" s="338"/>
    </row>
    <row r="43" spans="1:14">
      <c r="A43" s="715">
        <f>'4050'!A41+1</f>
        <v>9</v>
      </c>
      <c r="B43" s="716"/>
      <c r="C43" s="716"/>
      <c r="D43" s="716"/>
      <c r="E43" s="716"/>
      <c r="F43" s="716"/>
      <c r="G43" s="716"/>
      <c r="H43" s="717"/>
      <c r="K43" s="396"/>
      <c r="L43" s="384"/>
      <c r="M43" s="335"/>
      <c r="N43" s="335"/>
    </row>
    <row r="44" spans="1:14">
      <c r="A44" s="411"/>
      <c r="B44" s="379"/>
      <c r="C44" s="379"/>
      <c r="D44" s="379"/>
      <c r="E44" s="379"/>
      <c r="F44" s="379"/>
      <c r="G44" s="379"/>
      <c r="H44" s="379"/>
    </row>
    <row r="45" spans="1:14">
      <c r="A45" s="411"/>
      <c r="B45" s="379"/>
      <c r="C45" s="379"/>
      <c r="D45" s="379"/>
      <c r="E45" s="379"/>
      <c r="F45" s="379"/>
      <c r="G45" s="379"/>
      <c r="H45" s="379"/>
    </row>
    <row r="46" spans="1:14">
      <c r="A46" s="411"/>
      <c r="B46" s="379"/>
      <c r="C46" s="379"/>
      <c r="D46" s="379"/>
      <c r="E46" s="379"/>
      <c r="F46" s="379"/>
      <c r="G46" s="379"/>
      <c r="H46" s="379"/>
    </row>
    <row r="47" spans="1:14">
      <c r="A47" s="411"/>
      <c r="B47" s="379"/>
      <c r="C47" s="379"/>
      <c r="D47" s="379"/>
      <c r="E47" s="379"/>
      <c r="F47" s="379"/>
      <c r="G47" s="379"/>
      <c r="H47" s="379"/>
    </row>
  </sheetData>
  <sheetProtection algorithmName="SHA-512" hashValue="wiAH/yhTXhuCNLt6JxJ1n+sl7FVIUmqnu6W7OaelgejUBWF46zwUUeqx52La7VtB3ZURtQ5FT+7rk3rxlKskAg==" saltValue="7LaMICMoPfz+Zs57ZcESJg==" spinCount="100000" sheet="1" objects="1" scenarios="1" selectLockedCells="1"/>
  <mergeCells count="19">
    <mergeCell ref="A8:H8"/>
    <mergeCell ref="A43:H43"/>
    <mergeCell ref="F9:G9"/>
    <mergeCell ref="H9:H10"/>
    <mergeCell ref="C9:C10"/>
    <mergeCell ref="A24:B24"/>
    <mergeCell ref="C18:C19"/>
    <mergeCell ref="D18:D19"/>
    <mergeCell ref="F18:F19"/>
    <mergeCell ref="G18:G19"/>
    <mergeCell ref="A18:B20"/>
    <mergeCell ref="H18:H19"/>
    <mergeCell ref="D9:D10"/>
    <mergeCell ref="E9:E10"/>
    <mergeCell ref="A3:H3"/>
    <mergeCell ref="A4:H4"/>
    <mergeCell ref="A5:H5"/>
    <mergeCell ref="A6:H6"/>
    <mergeCell ref="A1:B1"/>
  </mergeCells>
  <dataValidations count="4">
    <dataValidation type="whole" errorStyle="warning" operator="lessThanOrEqual" allowBlank="1" showErrorMessage="1" errorTitle="Avertissement / Warming" error="Le nombre de dépassement doit être inférieur ou égal au nombre de demande / The number of overruns must be less than or equal to the number of requests" sqref="F14:F15" xr:uid="{00000000-0002-0000-0900-000000000000}">
      <formula1>C14</formula1>
    </dataValidation>
    <dataValidation type="whole" errorStyle="warning" operator="lessThanOrEqual" allowBlank="1" showErrorMessage="1" errorTitle="Avertissement / Warning" error="Le nombre de dépassement doit être inférieur ou égal au nombre de demande / The number of overruns must be less than or equal to the number of requests" sqref="G14:G15" xr:uid="{00000000-0002-0000-0900-000001000000}">
      <formula1>C14</formula1>
    </dataValidation>
    <dataValidation type="whole" errorStyle="warning" operator="lessThanOrEqual" allowBlank="1" showErrorMessage="1" errorTitle="Avertissement / Warning" error="Le nombre de refus doit être inférieur ou égal au nombre de demande / The number of refusals must be less than or equal to the number of requests" sqref="H21" xr:uid="{00000000-0002-0000-0900-000002000000}">
      <formula1>C21</formula1>
    </dataValidation>
    <dataValidation type="whole" errorStyle="warning" operator="lessThanOrEqual" allowBlank="1" showErrorMessage="1" errorTitle="Avertissement / Warning" error="Le nombre de refus doit être inférieur ou égal au nombre de demande / The number of refusals must be less than or equal to the number of requests_x000a__x000a__x000a_" sqref="H14:H15" xr:uid="{00000000-0002-0000-0900-000003000000}">
      <formula1>C14</formula1>
    </dataValidation>
  </dataValidations>
  <printOptions horizontalCentered="1"/>
  <pageMargins left="0.39370078740157499" right="0.39370078740157499" top="0.59055118110236204" bottom="0.59055118110236204" header="0.31496062992126" footer="0.31496062992126"/>
  <pageSetup scale="73" orientation="landscape" r:id="rId1"/>
  <ignoredErrors>
    <ignoredError sqref="C9 D9:E9 F9 F10:G10 H9 B21 C24 B26:B28 C18 E18:E19 H18 A24 A18 D11:E11" unlockedFormula="1"/>
    <ignoredError sqref="C12:D12 B13:B15" numberStoredAsText="1" unlockedFormula="1"/>
    <ignoredError sqref="E12:H12 B12 A13:A15 A21 A26:A28 H20 E20 C20 C25 J11:K11" numberStoredAsText="1"/>
  </ignoredErrors>
  <drawing r:id="rId2"/>
  <extLst>
    <ext xmlns:x14="http://schemas.microsoft.com/office/spreadsheetml/2009/9/main" uri="{78C0D931-6437-407d-A8EE-F0AAD7539E65}">
      <x14:conditionalFormattings>
        <x14:conditionalFormatting xmlns:xm="http://schemas.microsoft.com/office/excel/2006/main">
          <x14:cfRule type="expression" priority="2" id="{00000000-000E-0000-0900-000002000000}">
            <xm:f>'\Coopératives\[Formulaire COOP_ 2015_VF_1.1.1.xlsx]Feuil1'!#REF!=0</xm:f>
            <x14:dxf>
              <font>
                <color theme="0"/>
              </font>
            </x14:dxf>
          </x14:cfRule>
          <xm:sqref>A4</xm:sqref>
        </x14:conditionalFormatting>
        <x14:conditionalFormatting xmlns:xm="http://schemas.microsoft.com/office/excel/2006/main">
          <x14:cfRule type="expression" priority="1" id="{00000000-000E-0000-0900-000001000000}">
            <xm:f>'\Coopératives\[Formulaire COOP_ 2015_VF_1.1.1.xlsx]Feuil1'!#REF!=0</xm:f>
            <x14:dxf>
              <font>
                <color theme="0"/>
              </font>
            </x14:dxf>
          </x14:cfRule>
          <xm:sqref>A6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B35C7-AA77-4C69-AC7C-446C3665F19E}">
  <sheetPr codeName="Feuil16">
    <tabColor rgb="FFD5A208"/>
    <pageSetUpPr fitToPage="1"/>
  </sheetPr>
  <dimension ref="A1:O43"/>
  <sheetViews>
    <sheetView topLeftCell="A5" zoomScaleNormal="100" workbookViewId="0">
      <selection activeCell="E13" sqref="E13"/>
    </sheetView>
  </sheetViews>
  <sheetFormatPr baseColWidth="10" defaultColWidth="11.44140625" defaultRowHeight="14.4" outlineLevelCol="1"/>
  <cols>
    <col min="1" max="1" width="6" style="194" customWidth="1"/>
    <col min="2" max="2" width="49.44140625" style="190" customWidth="1"/>
    <col min="3" max="3" width="12.44140625" style="190" customWidth="1"/>
    <col min="4" max="4" width="39.44140625" style="190" customWidth="1"/>
    <col min="5" max="6" width="14" style="190" customWidth="1"/>
    <col min="7" max="7" width="45.88671875" style="190" customWidth="1"/>
    <col min="8" max="8" width="16" style="190" customWidth="1"/>
    <col min="9" max="9" width="1.44140625" style="379" customWidth="1"/>
    <col min="10" max="10" width="84.5546875" style="379" hidden="1" customWidth="1" outlineLevel="1"/>
    <col min="11" max="11" width="74.5546875" style="379" hidden="1" customWidth="1" outlineLevel="1"/>
    <col min="12" max="12" width="11.44140625" style="379" hidden="1" customWidth="1" collapsed="1"/>
    <col min="13" max="13" width="11.44140625" style="379" hidden="1" customWidth="1"/>
    <col min="14" max="14" width="49.44140625" style="379" hidden="1" customWidth="1"/>
    <col min="15" max="15" width="11.44140625" style="379" hidden="1" customWidth="1"/>
    <col min="16" max="18" width="11.44140625" style="190" customWidth="1"/>
    <col min="19" max="16384" width="11.44140625" style="190"/>
  </cols>
  <sheetData>
    <row r="1" spans="1:14" ht="24" customHeight="1">
      <c r="A1" s="710" t="str">
        <f>IF(Langue=0,"ANNEXE "&amp;'T des M - T of C'!A15,"SCHEDULE "&amp;'T des M - T of C'!A15)</f>
        <v>ANNEXE 4070</v>
      </c>
      <c r="B1" s="711"/>
      <c r="C1" s="431"/>
      <c r="D1" s="431"/>
      <c r="E1" s="431"/>
      <c r="F1" s="431"/>
      <c r="G1" s="431"/>
      <c r="H1" s="101" t="str">
        <f>Identification!A15</f>
        <v>ÉTAT ANNUEL DE LA SITUATION DES AFFAIRES AU QUÉBEC</v>
      </c>
      <c r="L1" s="384"/>
      <c r="M1" s="384"/>
      <c r="N1" s="384"/>
    </row>
    <row r="2" spans="1:14">
      <c r="A2" s="410"/>
      <c r="B2" s="379"/>
      <c r="C2" s="432"/>
      <c r="D2" s="432"/>
      <c r="E2" s="432"/>
      <c r="F2" s="432"/>
      <c r="G2" s="432"/>
      <c r="H2" s="433"/>
      <c r="L2" s="384"/>
      <c r="M2" s="384"/>
      <c r="N2" s="384"/>
    </row>
    <row r="3" spans="1:14" ht="22.5" customHeight="1">
      <c r="A3" s="674">
        <f>Identification!G12</f>
        <v>0</v>
      </c>
      <c r="B3" s="675"/>
      <c r="C3" s="675"/>
      <c r="D3" s="675"/>
      <c r="E3" s="675"/>
      <c r="F3" s="675"/>
      <c r="G3" s="675"/>
      <c r="H3" s="676"/>
      <c r="L3" s="384"/>
      <c r="M3" s="384"/>
      <c r="N3" s="384"/>
    </row>
    <row r="4" spans="1:14" ht="22.5" customHeight="1">
      <c r="A4" s="701" t="str">
        <f>UPPER('T des M - T of C'!B15)</f>
        <v>ENTENTES D’IMPARTITION OU DE DÉLOCALISATION</v>
      </c>
      <c r="B4" s="702"/>
      <c r="C4" s="702"/>
      <c r="D4" s="702"/>
      <c r="E4" s="702"/>
      <c r="F4" s="702"/>
      <c r="G4" s="702"/>
      <c r="H4" s="703"/>
      <c r="L4" s="384"/>
      <c r="M4" s="384"/>
      <c r="N4" s="384"/>
    </row>
    <row r="5" spans="1:14" ht="22.5" customHeight="1">
      <c r="A5" s="704" t="str">
        <f>IF(Langue=0,"au "&amp;Identification!J19,"As at "&amp;Identification!J19)</f>
        <v xml:space="preserve">au </v>
      </c>
      <c r="B5" s="705"/>
      <c r="C5" s="705"/>
      <c r="D5" s="705"/>
      <c r="E5" s="705"/>
      <c r="F5" s="705"/>
      <c r="G5" s="705"/>
      <c r="H5" s="706"/>
      <c r="L5" s="384"/>
      <c r="M5" s="384"/>
      <c r="N5" s="384"/>
    </row>
    <row r="6" spans="1:14">
      <c r="A6" s="707"/>
      <c r="B6" s="708"/>
      <c r="C6" s="708"/>
      <c r="D6" s="708"/>
      <c r="E6" s="708"/>
      <c r="F6" s="708"/>
      <c r="G6" s="708"/>
      <c r="H6" s="709"/>
      <c r="J6" s="394"/>
      <c r="K6" s="395"/>
      <c r="L6" s="384"/>
      <c r="M6" s="384"/>
      <c r="N6" s="384"/>
    </row>
    <row r="7" spans="1:14" ht="11.25" customHeight="1">
      <c r="A7" s="410"/>
      <c r="B7" s="411"/>
      <c r="C7" s="411"/>
      <c r="D7" s="411"/>
      <c r="E7" s="411"/>
      <c r="F7" s="411"/>
      <c r="G7" s="411"/>
      <c r="H7" s="412"/>
      <c r="K7" s="396"/>
      <c r="L7" s="384"/>
      <c r="M7" s="384"/>
      <c r="N7" s="384"/>
    </row>
    <row r="8" spans="1:14" ht="22.5" customHeight="1">
      <c r="A8" s="712"/>
      <c r="B8" s="713"/>
      <c r="C8" s="713"/>
      <c r="D8" s="713"/>
      <c r="E8" s="713"/>
      <c r="F8" s="713"/>
      <c r="G8" s="713"/>
      <c r="H8" s="714"/>
      <c r="K8" s="396"/>
      <c r="L8" s="384"/>
      <c r="M8" s="384"/>
      <c r="N8" s="384"/>
    </row>
    <row r="9" spans="1:14" ht="72">
      <c r="A9" s="735" t="str">
        <f>IF(Langue=0,J9,K9)</f>
        <v>Titre de l’entente</v>
      </c>
      <c r="B9" s="736"/>
      <c r="C9" s="720" t="str">
        <f>IF(Langue=0,J11,K11)</f>
        <v>Type</v>
      </c>
      <c r="D9" s="720" t="str">
        <f>IF(Langue=0,J12,K12)</f>
        <v>Fournisseur</v>
      </c>
      <c r="E9" s="447" t="str">
        <f>IF(Langue=0,J13,K13)</f>
        <v>Date de début</v>
      </c>
      <c r="F9" s="434" t="str">
        <f>IF(Langue=0,J14,K14)</f>
        <v>Date de fin</v>
      </c>
      <c r="G9" s="720" t="str">
        <f>IF(Langue=0,J15,K15)</f>
        <v>Description</v>
      </c>
      <c r="H9" s="434" t="str">
        <f>IF(Langue=0,J16,K16)</f>
        <v>Nombre de dossiers de consommateurs québécois visés par ces ententes</v>
      </c>
      <c r="J9" s="379" t="s">
        <v>406</v>
      </c>
      <c r="K9" s="396" t="s">
        <v>261</v>
      </c>
      <c r="L9" s="384"/>
      <c r="M9" s="384"/>
      <c r="N9" s="384"/>
    </row>
    <row r="10" spans="1:14" ht="12.75" customHeight="1">
      <c r="A10" s="737"/>
      <c r="B10" s="738"/>
      <c r="C10" s="721"/>
      <c r="D10" s="721"/>
      <c r="E10" s="448" t="str">
        <f>IF(Langue=0,J24,K24)</f>
        <v>(aaaa-mm-jj)</v>
      </c>
      <c r="F10" s="425" t="str">
        <f>IF(Langue=0,$J$24,$K$24)</f>
        <v>(aaaa-mm-jj)</v>
      </c>
      <c r="G10" s="721"/>
      <c r="H10" s="425"/>
      <c r="K10" s="396"/>
      <c r="L10" s="384"/>
      <c r="M10" s="384"/>
      <c r="N10" s="384"/>
    </row>
    <row r="11" spans="1:14">
      <c r="A11" s="388"/>
      <c r="B11" s="389" t="s">
        <v>43</v>
      </c>
      <c r="C11" s="392" t="s">
        <v>42</v>
      </c>
      <c r="D11" s="389" t="s">
        <v>44</v>
      </c>
      <c r="E11" s="392" t="s">
        <v>45</v>
      </c>
      <c r="F11" s="389" t="s">
        <v>46</v>
      </c>
      <c r="G11" s="392" t="s">
        <v>47</v>
      </c>
      <c r="H11" s="389" t="s">
        <v>48</v>
      </c>
      <c r="J11" s="379" t="s">
        <v>254</v>
      </c>
      <c r="K11" s="396" t="s">
        <v>254</v>
      </c>
      <c r="L11" s="384"/>
      <c r="M11" s="384"/>
      <c r="N11" s="384"/>
    </row>
    <row r="12" spans="1:14">
      <c r="A12" s="206" t="s">
        <v>51</v>
      </c>
      <c r="B12" s="228"/>
      <c r="C12" s="311"/>
      <c r="D12" s="224"/>
      <c r="E12" s="230"/>
      <c r="F12" s="230"/>
      <c r="G12" s="228"/>
      <c r="H12" s="226"/>
      <c r="J12" s="379" t="s">
        <v>255</v>
      </c>
      <c r="K12" s="396" t="s">
        <v>258</v>
      </c>
      <c r="L12" s="384"/>
      <c r="M12" s="384"/>
      <c r="N12" s="384"/>
    </row>
    <row r="13" spans="1:14">
      <c r="A13" s="206" t="s">
        <v>23</v>
      </c>
      <c r="B13" s="228"/>
      <c r="C13" s="311"/>
      <c r="D13" s="224"/>
      <c r="E13" s="230"/>
      <c r="F13" s="230"/>
      <c r="G13" s="228"/>
      <c r="H13" s="226"/>
      <c r="J13" s="379" t="s">
        <v>256</v>
      </c>
      <c r="K13" s="396" t="s">
        <v>260</v>
      </c>
      <c r="L13" s="384"/>
      <c r="M13" s="384"/>
      <c r="N13" s="384"/>
    </row>
    <row r="14" spans="1:14">
      <c r="A14" s="206" t="s">
        <v>24</v>
      </c>
      <c r="B14" s="228"/>
      <c r="C14" s="311"/>
      <c r="D14" s="224"/>
      <c r="E14" s="230"/>
      <c r="F14" s="230"/>
      <c r="G14" s="228"/>
      <c r="H14" s="226"/>
      <c r="J14" s="406" t="s">
        <v>257</v>
      </c>
      <c r="K14" s="396" t="s">
        <v>259</v>
      </c>
      <c r="L14" s="384"/>
      <c r="M14" s="384"/>
      <c r="N14" s="384"/>
    </row>
    <row r="15" spans="1:14">
      <c r="A15" s="206" t="s">
        <v>25</v>
      </c>
      <c r="B15" s="228"/>
      <c r="C15" s="311"/>
      <c r="D15" s="225"/>
      <c r="E15" s="231"/>
      <c r="F15" s="230"/>
      <c r="G15" s="229"/>
      <c r="H15" s="227"/>
      <c r="J15" s="386" t="s">
        <v>3</v>
      </c>
      <c r="K15" s="396" t="s">
        <v>3</v>
      </c>
      <c r="L15" s="384"/>
      <c r="M15" s="384"/>
      <c r="N15" s="384"/>
    </row>
    <row r="16" spans="1:14">
      <c r="A16" s="223" t="s">
        <v>41</v>
      </c>
      <c r="B16" s="228"/>
      <c r="C16" s="311"/>
      <c r="D16" s="224"/>
      <c r="E16" s="230"/>
      <c r="F16" s="230"/>
      <c r="G16" s="228"/>
      <c r="H16" s="226"/>
      <c r="J16" s="386" t="s">
        <v>331</v>
      </c>
      <c r="K16" s="396" t="s">
        <v>332</v>
      </c>
      <c r="L16" s="384"/>
      <c r="M16" s="384"/>
      <c r="N16" s="384"/>
    </row>
    <row r="17" spans="1:14">
      <c r="A17" s="220" t="s">
        <v>19</v>
      </c>
      <c r="B17" s="228"/>
      <c r="C17" s="311"/>
      <c r="D17" s="224"/>
      <c r="E17" s="230"/>
      <c r="F17" s="230"/>
      <c r="G17" s="228"/>
      <c r="H17" s="226"/>
      <c r="J17" s="400" t="s">
        <v>266</v>
      </c>
      <c r="K17" s="396" t="s">
        <v>268</v>
      </c>
      <c r="L17" s="384"/>
      <c r="M17" s="384"/>
      <c r="N17" s="384"/>
    </row>
    <row r="18" spans="1:14" ht="15" customHeight="1">
      <c r="A18" s="206" t="s">
        <v>20</v>
      </c>
      <c r="B18" s="228"/>
      <c r="C18" s="311"/>
      <c r="D18" s="224"/>
      <c r="E18" s="230"/>
      <c r="F18" s="230"/>
      <c r="G18" s="228"/>
      <c r="H18" s="226"/>
      <c r="J18" s="400" t="s">
        <v>267</v>
      </c>
      <c r="K18" s="396" t="s">
        <v>269</v>
      </c>
      <c r="L18" s="384"/>
      <c r="M18" s="384"/>
      <c r="N18" s="384"/>
    </row>
    <row r="19" spans="1:14">
      <c r="A19" s="206" t="s">
        <v>21</v>
      </c>
      <c r="B19" s="228"/>
      <c r="C19" s="311"/>
      <c r="D19" s="224"/>
      <c r="E19" s="230"/>
      <c r="F19" s="230"/>
      <c r="G19" s="228"/>
      <c r="H19" s="226"/>
      <c r="J19" s="400" t="s">
        <v>262</v>
      </c>
      <c r="K19" s="396" t="s">
        <v>270</v>
      </c>
      <c r="L19" s="384"/>
      <c r="M19" s="384"/>
      <c r="N19" s="384"/>
    </row>
    <row r="20" spans="1:14">
      <c r="A20" s="206" t="s">
        <v>57</v>
      </c>
      <c r="B20" s="228"/>
      <c r="C20" s="311"/>
      <c r="D20" s="224"/>
      <c r="E20" s="230"/>
      <c r="F20" s="230"/>
      <c r="G20" s="228"/>
      <c r="H20" s="226"/>
      <c r="J20" s="400" t="s">
        <v>263</v>
      </c>
      <c r="K20" s="396" t="s">
        <v>271</v>
      </c>
      <c r="L20" s="384"/>
      <c r="M20" s="384"/>
      <c r="N20" s="384"/>
    </row>
    <row r="21" spans="1:14">
      <c r="A21" s="206" t="s">
        <v>53</v>
      </c>
      <c r="B21" s="228"/>
      <c r="C21" s="311"/>
      <c r="D21" s="224"/>
      <c r="E21" s="230"/>
      <c r="F21" s="230"/>
      <c r="G21" s="228"/>
      <c r="H21" s="226"/>
      <c r="J21" s="400" t="s">
        <v>264</v>
      </c>
      <c r="K21" s="396" t="s">
        <v>272</v>
      </c>
      <c r="L21" s="384"/>
      <c r="M21" s="384"/>
      <c r="N21" s="384"/>
    </row>
    <row r="22" spans="1:14">
      <c r="A22" s="206" t="s">
        <v>54</v>
      </c>
      <c r="B22" s="228"/>
      <c r="C22" s="311"/>
      <c r="D22" s="224"/>
      <c r="E22" s="230"/>
      <c r="F22" s="230"/>
      <c r="G22" s="228"/>
      <c r="H22" s="226"/>
      <c r="J22" s="400" t="s">
        <v>265</v>
      </c>
      <c r="K22" s="396" t="s">
        <v>273</v>
      </c>
      <c r="L22" s="384"/>
      <c r="M22" s="384"/>
      <c r="N22" s="384"/>
    </row>
    <row r="23" spans="1:14">
      <c r="A23" s="206" t="s">
        <v>69</v>
      </c>
      <c r="B23" s="229"/>
      <c r="C23" s="232"/>
      <c r="D23" s="225"/>
      <c r="E23" s="231"/>
      <c r="F23" s="356"/>
      <c r="G23" s="229"/>
      <c r="H23" s="227"/>
      <c r="J23" s="400" t="s">
        <v>0</v>
      </c>
      <c r="K23" s="396" t="s">
        <v>146</v>
      </c>
      <c r="L23" s="384"/>
      <c r="M23" s="384"/>
      <c r="N23" s="384"/>
    </row>
    <row r="24" spans="1:14">
      <c r="A24" s="739" t="str">
        <f>IF(Langue=0,J25,K25)</f>
        <v>Type d’entente (2)</v>
      </c>
      <c r="B24" s="740"/>
      <c r="C24" s="406"/>
      <c r="D24" s="406"/>
      <c r="E24" s="406"/>
      <c r="F24" s="406"/>
      <c r="G24" s="406"/>
      <c r="H24" s="409"/>
      <c r="J24" s="402" t="s">
        <v>276</v>
      </c>
      <c r="K24" s="396" t="s">
        <v>277</v>
      </c>
      <c r="L24" s="384"/>
      <c r="M24" s="384"/>
      <c r="N24" s="384"/>
    </row>
    <row r="25" spans="1:14">
      <c r="A25" s="438">
        <v>1</v>
      </c>
      <c r="B25" s="439" t="str">
        <f t="shared" ref="B25:B31" si="0">IF(Langue=0,J17,K17)</f>
        <v>Système informatique</v>
      </c>
      <c r="C25" s="406"/>
      <c r="D25" s="406"/>
      <c r="E25" s="406"/>
      <c r="F25" s="406"/>
      <c r="G25" s="406"/>
      <c r="H25" s="409"/>
      <c r="J25" s="379" t="s">
        <v>407</v>
      </c>
      <c r="K25" s="396" t="s">
        <v>279</v>
      </c>
      <c r="L25" s="384"/>
      <c r="M25" s="384"/>
      <c r="N25" s="384"/>
    </row>
    <row r="26" spans="1:14">
      <c r="A26" s="438">
        <v>2</v>
      </c>
      <c r="B26" s="439" t="str">
        <f t="shared" si="0"/>
        <v>Équipement informatique</v>
      </c>
      <c r="C26" s="440"/>
      <c r="D26" s="379"/>
      <c r="E26" s="406"/>
      <c r="F26" s="406"/>
      <c r="G26" s="406"/>
      <c r="H26" s="409"/>
      <c r="J26" s="393" t="s">
        <v>210</v>
      </c>
      <c r="K26" s="407" t="s">
        <v>210</v>
      </c>
      <c r="L26" s="384"/>
      <c r="M26" s="384"/>
      <c r="N26" s="384"/>
    </row>
    <row r="27" spans="1:14">
      <c r="A27" s="438">
        <v>3</v>
      </c>
      <c r="B27" s="439" t="str">
        <f t="shared" si="0"/>
        <v>Infonuagique</v>
      </c>
      <c r="C27" s="440"/>
      <c r="D27" s="379"/>
      <c r="E27" s="406"/>
      <c r="F27" s="406"/>
      <c r="G27" s="406"/>
      <c r="H27" s="409"/>
      <c r="K27" s="396"/>
      <c r="L27" s="384"/>
      <c r="M27" s="384"/>
      <c r="N27" s="384"/>
    </row>
    <row r="28" spans="1:14">
      <c r="A28" s="438">
        <v>4</v>
      </c>
      <c r="B28" s="439" t="str">
        <f t="shared" si="0"/>
        <v>Sécurité informatique</v>
      </c>
      <c r="C28" s="440"/>
      <c r="D28" s="379"/>
      <c r="E28" s="406"/>
      <c r="F28" s="406"/>
      <c r="G28" s="406"/>
      <c r="H28" s="409"/>
      <c r="J28" s="400"/>
      <c r="K28" s="396"/>
      <c r="L28" s="384"/>
      <c r="M28" s="384"/>
      <c r="N28" s="384"/>
    </row>
    <row r="29" spans="1:14">
      <c r="A29" s="438">
        <v>5</v>
      </c>
      <c r="B29" s="439" t="str">
        <f t="shared" si="0"/>
        <v>Développement informatique</v>
      </c>
      <c r="C29" s="440"/>
      <c r="D29" s="379"/>
      <c r="E29" s="406"/>
      <c r="F29" s="406"/>
      <c r="G29" s="406"/>
      <c r="H29" s="409"/>
      <c r="J29" s="400"/>
      <c r="K29" s="396"/>
      <c r="L29" s="384"/>
      <c r="M29" s="384"/>
      <c r="N29" s="384"/>
    </row>
    <row r="30" spans="1:14" ht="28.8">
      <c r="A30" s="438">
        <v>6</v>
      </c>
      <c r="B30" s="439" t="str">
        <f t="shared" si="0"/>
        <v>Services administratifs (Fonction de supervision, RH, Finance, Administration, Juridique)</v>
      </c>
      <c r="C30" s="440"/>
      <c r="D30" s="379"/>
      <c r="E30" s="406"/>
      <c r="F30" s="406"/>
      <c r="G30" s="406"/>
      <c r="H30" s="409"/>
      <c r="J30" s="400"/>
      <c r="K30" s="396"/>
      <c r="L30" s="384"/>
      <c r="M30" s="384"/>
      <c r="N30" s="384"/>
    </row>
    <row r="31" spans="1:14">
      <c r="A31" s="438">
        <v>7</v>
      </c>
      <c r="B31" s="439" t="str">
        <f t="shared" si="0"/>
        <v>Autres</v>
      </c>
      <c r="C31" s="440"/>
      <c r="D31" s="379"/>
      <c r="E31" s="406"/>
      <c r="F31" s="406"/>
      <c r="G31" s="406"/>
      <c r="H31" s="409"/>
      <c r="K31" s="396"/>
      <c r="L31" s="384"/>
      <c r="M31" s="384"/>
      <c r="N31" s="384"/>
    </row>
    <row r="32" spans="1:14">
      <c r="A32" s="408"/>
      <c r="B32" s="406"/>
      <c r="C32" s="440"/>
      <c r="D32" s="379"/>
      <c r="E32" s="406"/>
      <c r="F32" s="406"/>
      <c r="G32" s="406"/>
      <c r="H32" s="409"/>
      <c r="K32" s="396"/>
      <c r="L32" s="384"/>
      <c r="M32" s="384"/>
      <c r="N32" s="384"/>
    </row>
    <row r="33" spans="1:15">
      <c r="A33" s="408"/>
      <c r="B33" s="411"/>
      <c r="C33" s="411"/>
      <c r="D33" s="411"/>
      <c r="E33" s="411"/>
      <c r="F33" s="411"/>
      <c r="G33" s="411"/>
      <c r="H33" s="412"/>
      <c r="J33" s="379" t="s">
        <v>345</v>
      </c>
      <c r="K33" s="396" t="s">
        <v>346</v>
      </c>
      <c r="L33" s="384"/>
      <c r="M33" s="384"/>
      <c r="N33" s="384"/>
    </row>
    <row r="34" spans="1:15" ht="30" customHeight="1">
      <c r="A34" s="441"/>
      <c r="B34" s="442" t="str">
        <f>IF(Langue=0,J34,K34)</f>
        <v>Pays où sont entreposées les données pour les services offerts (clients et consommateurs)</v>
      </c>
      <c r="C34" s="443" t="str">
        <f>IF(Langue=0,J33,K33)</f>
        <v>Cocher</v>
      </c>
      <c r="D34" s="444"/>
      <c r="E34" s="411"/>
      <c r="F34" s="411"/>
      <c r="G34" s="411"/>
      <c r="H34" s="412"/>
      <c r="J34" s="379" t="s">
        <v>324</v>
      </c>
      <c r="K34" s="396" t="s">
        <v>409</v>
      </c>
      <c r="L34" s="384"/>
      <c r="M34" s="384"/>
      <c r="N34" s="384"/>
    </row>
    <row r="35" spans="1:15" ht="15" customHeight="1" thickBot="1">
      <c r="A35" s="441"/>
      <c r="B35" s="442"/>
      <c r="D35" s="446" t="s">
        <v>44</v>
      </c>
      <c r="E35" s="411"/>
      <c r="F35" s="411"/>
      <c r="G35" s="411"/>
      <c r="H35" s="412"/>
      <c r="K35" s="396"/>
      <c r="L35" s="384"/>
      <c r="M35" s="384"/>
      <c r="N35" s="384"/>
      <c r="O35" s="445" t="s">
        <v>42</v>
      </c>
    </row>
    <row r="36" spans="1:15" ht="25.5" customHeight="1">
      <c r="A36" s="321">
        <v>200</v>
      </c>
      <c r="B36" s="321" t="str">
        <f>IF(Langue=0,J36,K36)</f>
        <v>Canada</v>
      </c>
      <c r="C36" s="455"/>
      <c r="D36" s="449"/>
      <c r="E36" s="215"/>
      <c r="F36" s="215"/>
      <c r="G36" s="215"/>
      <c r="H36" s="195"/>
      <c r="J36" s="379" t="s">
        <v>77</v>
      </c>
      <c r="K36" s="396" t="s">
        <v>77</v>
      </c>
      <c r="L36" s="384"/>
      <c r="M36" s="384"/>
      <c r="N36" s="384"/>
      <c r="O36" s="457" t="b">
        <v>0</v>
      </c>
    </row>
    <row r="37" spans="1:15" ht="25.5" customHeight="1">
      <c r="A37" s="321">
        <v>220</v>
      </c>
      <c r="B37" s="321" t="str">
        <f>IF(Langue=0,J37,K37)</f>
        <v>États-Unis (spécifier l’état)</v>
      </c>
      <c r="C37" s="456"/>
      <c r="D37" s="313"/>
      <c r="E37" s="215"/>
      <c r="F37" s="215"/>
      <c r="G37" s="215"/>
      <c r="H37" s="195"/>
      <c r="J37" s="379" t="s">
        <v>408</v>
      </c>
      <c r="K37" s="396" t="s">
        <v>410</v>
      </c>
      <c r="L37" s="384"/>
      <c r="M37" s="384"/>
      <c r="N37" s="384"/>
      <c r="O37" s="458" t="b">
        <v>0</v>
      </c>
    </row>
    <row r="38" spans="1:15" ht="25.5" customHeight="1" thickBot="1">
      <c r="A38" s="321">
        <v>240</v>
      </c>
      <c r="B38" s="321" t="str">
        <f>IF(Langue=0,J38,K38)</f>
        <v>Autres (spécifier le pays)</v>
      </c>
      <c r="C38" s="455"/>
      <c r="D38" s="322"/>
      <c r="E38" s="215"/>
      <c r="F38" s="215"/>
      <c r="G38" s="215"/>
      <c r="H38" s="195"/>
      <c r="J38" s="379" t="s">
        <v>327</v>
      </c>
      <c r="K38" s="396" t="s">
        <v>328</v>
      </c>
      <c r="L38" s="384"/>
      <c r="M38" s="384"/>
      <c r="N38" s="384"/>
      <c r="O38" s="459" t="b">
        <v>0</v>
      </c>
    </row>
    <row r="39" spans="1:15" s="189" customFormat="1">
      <c r="A39" s="320"/>
      <c r="B39" s="187"/>
      <c r="C39" s="187"/>
      <c r="D39" s="187"/>
      <c r="E39" s="187"/>
      <c r="F39" s="187"/>
      <c r="G39" s="187"/>
      <c r="H39" s="218"/>
      <c r="I39" s="386"/>
      <c r="J39" s="403"/>
      <c r="K39" s="404"/>
      <c r="L39" s="405"/>
      <c r="M39" s="405"/>
      <c r="N39" s="405"/>
      <c r="O39" s="386"/>
    </row>
    <row r="40" spans="1:15">
      <c r="A40" s="221"/>
      <c r="B40" s="215"/>
      <c r="C40" s="215"/>
      <c r="D40" s="215"/>
      <c r="E40" s="215"/>
      <c r="F40" s="215"/>
      <c r="G40" s="215"/>
      <c r="H40" s="195"/>
      <c r="K40" s="396"/>
      <c r="L40" s="384"/>
      <c r="M40" s="384"/>
      <c r="N40" s="384"/>
    </row>
    <row r="41" spans="1:15">
      <c r="A41" s="221"/>
      <c r="B41" s="215"/>
      <c r="C41" s="215"/>
      <c r="D41" s="215"/>
      <c r="E41" s="215"/>
      <c r="F41" s="215"/>
      <c r="G41" s="215"/>
      <c r="H41" s="195"/>
      <c r="K41" s="396"/>
      <c r="L41" s="384"/>
      <c r="M41" s="384"/>
      <c r="N41" s="384"/>
    </row>
    <row r="42" spans="1:15" s="189" customFormat="1">
      <c r="A42" s="221"/>
      <c r="B42" s="190"/>
      <c r="C42" s="190"/>
      <c r="D42" s="190"/>
      <c r="E42" s="190"/>
      <c r="F42" s="190"/>
      <c r="G42" s="190"/>
      <c r="H42" s="216"/>
      <c r="I42" s="386"/>
      <c r="J42" s="386"/>
      <c r="K42" s="396"/>
      <c r="L42" s="405"/>
      <c r="M42" s="405"/>
      <c r="N42" s="405"/>
      <c r="O42" s="386"/>
    </row>
    <row r="43" spans="1:15">
      <c r="A43" s="688">
        <f>'4060'!A43+1</f>
        <v>10</v>
      </c>
      <c r="B43" s="689"/>
      <c r="C43" s="689"/>
      <c r="D43" s="689"/>
      <c r="E43" s="689"/>
      <c r="F43" s="689"/>
      <c r="G43" s="689"/>
      <c r="H43" s="690"/>
      <c r="K43" s="396"/>
      <c r="L43" s="384"/>
      <c r="M43" s="384"/>
      <c r="N43" s="384"/>
    </row>
  </sheetData>
  <sheetProtection algorithmName="SHA-512" hashValue="d+/Tvfnau/mc4W6GnsBe5ZBhCcrFSzzT0R0Vnuhwm6ZVZzU4eKGX4KaU4cIWZ/C/4Gufm8K3JGr7dKp3DoO1vw==" saltValue="G2nPEPZqZ2Ci9w3wYoqxMw==" spinCount="100000" sheet="1" objects="1" scenarios="1" selectLockedCells="1"/>
  <mergeCells count="12">
    <mergeCell ref="A43:H43"/>
    <mergeCell ref="A3:H3"/>
    <mergeCell ref="A4:H4"/>
    <mergeCell ref="A5:H5"/>
    <mergeCell ref="A6:H6"/>
    <mergeCell ref="A24:B24"/>
    <mergeCell ref="A1:B1"/>
    <mergeCell ref="A9:B10"/>
    <mergeCell ref="C9:C10"/>
    <mergeCell ref="D9:D10"/>
    <mergeCell ref="G9:G10"/>
    <mergeCell ref="A8:H8"/>
  </mergeCells>
  <dataValidations count="2">
    <dataValidation type="list" allowBlank="1" showInputMessage="1" showErrorMessage="1" sqref="C12:C23" xr:uid="{00000000-0002-0000-0A00-000000000000}">
      <formula1>$A$25:$A$31</formula1>
    </dataValidation>
    <dataValidation type="date" errorStyle="warning" operator="greaterThan" allowBlank="1" showErrorMessage="1" errorTitle="Avertissement / Warning" error="La date de fin doit être supérieure à la date de début de l'entente / End date must be greater than the Agreement Start Date" sqref="F12:F23" xr:uid="{00000000-0002-0000-0A00-000001000000}">
      <formula1>E12</formula1>
    </dataValidation>
  </dataValidations>
  <printOptions horizontalCentered="1"/>
  <pageMargins left="0.39370078740157499" right="0.39370078740157499" top="0.59055118110236204" bottom="0.59055118110236204" header="0.31496062992126" footer="0.31496062992126"/>
  <pageSetup scale="67" orientation="landscape" r:id="rId1"/>
  <ignoredErrors>
    <ignoredError sqref="A12:A23 B11 D11:H11 D35 J26:K26" numberStoredAsText="1"/>
    <ignoredError sqref="C9:H9 E10:F10 A24 B25:B31 B34:C34" unlockedFormula="1"/>
    <ignoredError sqref="C11" numberStoredAsText="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Line="0" autoPict="0">
                <anchor moveWithCells="1">
                  <from>
                    <xdr:col>2</xdr:col>
                    <xdr:colOff>160020</xdr:colOff>
                    <xdr:row>35</xdr:row>
                    <xdr:rowOff>38100</xdr:rowOff>
                  </from>
                  <to>
                    <xdr:col>2</xdr:col>
                    <xdr:colOff>487680</xdr:colOff>
                    <xdr:row>35</xdr:row>
                    <xdr:rowOff>266700</xdr:rowOff>
                  </to>
                </anchor>
              </controlPr>
            </control>
          </mc:Choice>
        </mc:AlternateContent>
        <mc:AlternateContent xmlns:mc="http://schemas.openxmlformats.org/markup-compatibility/2006">
          <mc:Choice Requires="x14">
            <control shapeId="11266" r:id="rId5" name="Check Box 2">
              <controlPr defaultSize="0" autoLine="0" autoPict="0">
                <anchor moveWithCells="1">
                  <from>
                    <xdr:col>2</xdr:col>
                    <xdr:colOff>160020</xdr:colOff>
                    <xdr:row>36</xdr:row>
                    <xdr:rowOff>30480</xdr:rowOff>
                  </from>
                  <to>
                    <xdr:col>2</xdr:col>
                    <xdr:colOff>487680</xdr:colOff>
                    <xdr:row>36</xdr:row>
                    <xdr:rowOff>259080</xdr:rowOff>
                  </to>
                </anchor>
              </controlPr>
            </control>
          </mc:Choice>
        </mc:AlternateContent>
        <mc:AlternateContent xmlns:mc="http://schemas.openxmlformats.org/markup-compatibility/2006">
          <mc:Choice Requires="x14">
            <control shapeId="11267" r:id="rId6" name="Check Box 3">
              <controlPr defaultSize="0" autoLine="0" autoPict="0">
                <anchor moveWithCells="1">
                  <from>
                    <xdr:col>2</xdr:col>
                    <xdr:colOff>160020</xdr:colOff>
                    <xdr:row>37</xdr:row>
                    <xdr:rowOff>45720</xdr:rowOff>
                  </from>
                  <to>
                    <xdr:col>2</xdr:col>
                    <xdr:colOff>487680</xdr:colOff>
                    <xdr:row>37</xdr:row>
                    <xdr:rowOff>274320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00000000-000E-0000-0A00-000002000000}">
            <xm:f>'\Coopératives\[Formulaire COOP_ 2015_VF_1.1.1.xlsx]Feuil1'!#REF!=0</xm:f>
            <x14:dxf>
              <font>
                <color theme="0"/>
              </font>
            </x14:dxf>
          </x14:cfRule>
          <xm:sqref>A4</xm:sqref>
        </x14:conditionalFormatting>
        <x14:conditionalFormatting xmlns:xm="http://schemas.microsoft.com/office/excel/2006/main">
          <x14:cfRule type="expression" priority="1" id="{00000000-000E-0000-0A00-000001000000}">
            <xm:f>'\Coopératives\[Formulaire COOP_ 2015_VF_1.1.1.xlsx]Feuil1'!#REF!=0</xm:f>
            <x14:dxf>
              <font>
                <color theme="0"/>
              </font>
            </x14:dxf>
          </x14:cfRule>
          <xm:sqref>A6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217B4-B383-4BC7-8DF3-EEC795A146A5}">
  <sheetPr codeName="Feuil13">
    <tabColor rgb="FFD5A208"/>
  </sheetPr>
  <dimension ref="A1:H14"/>
  <sheetViews>
    <sheetView topLeftCell="A2" workbookViewId="0">
      <selection activeCell="B9" sqref="B9"/>
    </sheetView>
  </sheetViews>
  <sheetFormatPr baseColWidth="10" defaultColWidth="0" defaultRowHeight="14.4" outlineLevelCol="1"/>
  <cols>
    <col min="1" max="1" width="4.6640625" style="121" customWidth="1"/>
    <col min="2" max="2" width="82.33203125" style="141" customWidth="1"/>
    <col min="3" max="3" width="19.88671875" style="121" customWidth="1"/>
    <col min="4" max="4" width="2.88671875" style="121" customWidth="1"/>
    <col min="5" max="6" width="50" style="121" hidden="1" customWidth="1" outlineLevel="1"/>
    <col min="7" max="7" width="0" style="121" hidden="1" customWidth="1" collapsed="1"/>
    <col min="8" max="8" width="0" style="121" hidden="1" customWidth="1"/>
    <col min="9" max="16384" width="11.44140625" style="121" hidden="1"/>
  </cols>
  <sheetData>
    <row r="1" spans="1:8" s="139" customFormat="1" ht="24" customHeight="1">
      <c r="A1" s="293" t="str">
        <f>IF(Langue=0,"ANNEXE "&amp;'T des M - T of C'!A16,"SCHEDULE "&amp;'T des M - T of C'!A16)</f>
        <v>ANNEXE 4090</v>
      </c>
      <c r="B1" s="294"/>
      <c r="C1" s="101" t="str">
        <f>Identification!A15</f>
        <v>ÉTAT ANNUEL DE LA SITUATION DES AFFAIRES AU QUÉBEC</v>
      </c>
      <c r="D1" s="98"/>
      <c r="E1" s="98"/>
      <c r="F1" s="98"/>
      <c r="G1" s="98"/>
      <c r="H1" s="98"/>
    </row>
    <row r="2" spans="1:8" s="139" customFormat="1">
      <c r="C2" s="186"/>
      <c r="D2" s="99"/>
      <c r="E2" s="99"/>
      <c r="F2" s="99"/>
      <c r="G2" s="99"/>
      <c r="H2" s="99"/>
    </row>
    <row r="3" spans="1:8" s="139" customFormat="1" ht="22.5" customHeight="1">
      <c r="A3" s="138"/>
      <c r="B3" s="746">
        <f>Identification!G12</f>
        <v>0</v>
      </c>
      <c r="C3" s="747"/>
    </row>
    <row r="4" spans="1:8" s="139" customFormat="1" ht="22.5" customHeight="1">
      <c r="A4" s="138"/>
      <c r="B4" s="748" t="str">
        <f>UPPER('T des M - T of C'!B16)</f>
        <v>AUTRES RENSEIGNEMENTS</v>
      </c>
      <c r="C4" s="749"/>
    </row>
    <row r="5" spans="1:8" s="139" customFormat="1" ht="22.5" customHeight="1">
      <c r="A5" s="138"/>
      <c r="B5" s="750" t="str">
        <f>Identification!D19&amp;" "&amp;Identification!J19</f>
        <v xml:space="preserve"> Pour la période terminée le </v>
      </c>
      <c r="C5" s="751"/>
    </row>
    <row r="6" spans="1:8" ht="11.25" customHeight="1">
      <c r="A6" s="89"/>
      <c r="B6" s="752"/>
      <c r="C6" s="753"/>
    </row>
    <row r="7" spans="1:8" ht="18.75" customHeight="1">
      <c r="A7" s="741" t="str">
        <f>IF(Langue=0,E7,F7)</f>
        <v xml:space="preserve">Veuillez fournir les explications nécessaires (ou joindre un fichier en format PDF, le cas échéant) </v>
      </c>
      <c r="B7" s="742"/>
      <c r="C7" s="743"/>
      <c r="E7" s="695" t="s">
        <v>180</v>
      </c>
      <c r="F7" s="744" t="s">
        <v>181</v>
      </c>
    </row>
    <row r="8" spans="1:8" ht="18.75" customHeight="1">
      <c r="A8" s="89"/>
      <c r="B8" s="90" t="s">
        <v>43</v>
      </c>
      <c r="C8" s="91"/>
      <c r="E8" s="695"/>
      <c r="F8" s="744"/>
    </row>
    <row r="9" spans="1:8" ht="399.9" customHeight="1">
      <c r="A9" s="92" t="s">
        <v>51</v>
      </c>
      <c r="B9" s="177"/>
      <c r="C9" s="93"/>
    </row>
    <row r="10" spans="1:8" ht="18.75" customHeight="1">
      <c r="A10" s="89"/>
      <c r="B10" s="95"/>
      <c r="C10" s="94"/>
    </row>
    <row r="11" spans="1:8" s="139" customFormat="1" ht="18.75" customHeight="1">
      <c r="A11" s="745">
        <f>'4070'!A43+1</f>
        <v>11</v>
      </c>
      <c r="B11" s="533"/>
      <c r="C11" s="534"/>
    </row>
    <row r="12" spans="1:8">
      <c r="B12" s="148"/>
    </row>
    <row r="14" spans="1:8">
      <c r="A14" s="360"/>
    </row>
  </sheetData>
  <sheetProtection algorithmName="SHA-512" hashValue="YWH6Ebzvtrp8qLuPL4BEN6tr3438F7Sf7vsZms82J2t+nkqNMr54+pUdOoJ0Sjuvdi3OdZIPkw2zOQ/a1d+2Lw==" saltValue="I1bnukhy1UDf97y+owsn0Q==" spinCount="100000" sheet="1" objects="1" scenarios="1" selectLockedCells="1"/>
  <mergeCells count="8">
    <mergeCell ref="A7:C7"/>
    <mergeCell ref="E7:E8"/>
    <mergeCell ref="F7:F8"/>
    <mergeCell ref="A11:C11"/>
    <mergeCell ref="B3:C3"/>
    <mergeCell ref="B4:C4"/>
    <mergeCell ref="B5:C5"/>
    <mergeCell ref="B6:C6"/>
  </mergeCells>
  <conditionalFormatting sqref="B3">
    <cfRule type="cellIs" dxfId="0" priority="1" operator="equal">
      <formula>0</formula>
    </cfRule>
  </conditionalFormatting>
  <printOptions horizontalCentered="1"/>
  <pageMargins left="0.39370078740157499" right="0.39370078740157499" top="1.11555118110236" bottom="0.59055118110236204" header="0.31496062992126" footer="0.31496062992126"/>
  <pageSetup scale="76" orientation="portrait" r:id="rId1"/>
  <ignoredErrors>
    <ignoredError sqref="B8 A9"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A50EF-DDF2-429B-879C-DBF9DE7F8D4B}">
  <sheetPr codeName="Feuil2">
    <tabColor rgb="FF002B54"/>
  </sheetPr>
  <dimension ref="A1:H34"/>
  <sheetViews>
    <sheetView workbookViewId="0">
      <selection activeCell="A5" sqref="A5:C5"/>
    </sheetView>
  </sheetViews>
  <sheetFormatPr baseColWidth="10" defaultColWidth="11.44140625" defaultRowHeight="14.4" outlineLevelCol="1"/>
  <cols>
    <col min="1" max="1" width="11.6640625" style="99" customWidth="1"/>
    <col min="2" max="2" width="101.6640625" style="118" customWidth="1"/>
    <col min="3" max="3" width="7" style="153" customWidth="1"/>
    <col min="4" max="4" width="113" style="139" hidden="1" customWidth="1" outlineLevel="1"/>
    <col min="5" max="5" width="91.33203125" style="139" hidden="1" customWidth="1" outlineLevel="1"/>
    <col min="6" max="7" width="11.44140625" style="139" hidden="1" customWidth="1" outlineLevel="1"/>
    <col min="8" max="8" width="5.5546875" style="139" customWidth="1" collapsed="1"/>
    <col min="9" max="9" width="4.33203125" style="139" customWidth="1"/>
    <col min="10" max="10" width="11.44140625" style="139" customWidth="1"/>
    <col min="11" max="11" width="89" style="139" customWidth="1"/>
    <col min="12" max="12" width="86.5546875" style="139" customWidth="1"/>
    <col min="13" max="16384" width="11.44140625" style="139"/>
  </cols>
  <sheetData>
    <row r="1" spans="1:5" ht="30" customHeight="1">
      <c r="A1" s="520" t="str">
        <f>Identification!A7</f>
        <v>Agent d’évaluation du crédit</v>
      </c>
      <c r="B1" s="521"/>
      <c r="C1" s="522"/>
    </row>
    <row r="2" spans="1:5" s="185" customFormat="1" ht="30" customHeight="1">
      <c r="A2" s="529">
        <f>Identification!G12</f>
        <v>0</v>
      </c>
      <c r="B2" s="530"/>
      <c r="C2" s="531"/>
    </row>
    <row r="3" spans="1:5" ht="24" customHeight="1">
      <c r="A3" s="523" t="str">
        <f>IF(Langue=0,D3,E3)</f>
        <v>TABLE DES MATIÈRES</v>
      </c>
      <c r="B3" s="524"/>
      <c r="C3" s="525"/>
      <c r="D3" s="139" t="s">
        <v>18</v>
      </c>
      <c r="E3" s="36" t="s">
        <v>95</v>
      </c>
    </row>
    <row r="4" spans="1:5" ht="55.5" customHeight="1">
      <c r="A4" s="102" t="str">
        <f>IF(Langue=0,D4,E4)</f>
        <v>Annexe</v>
      </c>
      <c r="B4" s="103"/>
      <c r="C4" s="346" t="s">
        <v>75</v>
      </c>
      <c r="D4" s="139" t="s">
        <v>64</v>
      </c>
      <c r="E4" s="36" t="s">
        <v>96</v>
      </c>
    </row>
    <row r="5" spans="1:5" ht="11.25" customHeight="1">
      <c r="A5" s="526"/>
      <c r="B5" s="527"/>
      <c r="C5" s="528"/>
      <c r="E5" s="36"/>
    </row>
    <row r="6" spans="1:5" ht="15.75" customHeight="1">
      <c r="A6" s="367" t="s">
        <v>147</v>
      </c>
      <c r="B6" s="104"/>
      <c r="C6" s="105">
        <f>+Certification!A48</f>
        <v>2</v>
      </c>
      <c r="E6" s="36"/>
    </row>
    <row r="7" spans="1:5" ht="11.25" customHeight="1">
      <c r="A7" s="368"/>
      <c r="B7" s="130"/>
      <c r="C7" s="131"/>
      <c r="E7" s="36"/>
    </row>
    <row r="8" spans="1:5">
      <c r="A8" s="369">
        <v>1200</v>
      </c>
      <c r="B8" s="104" t="str">
        <f t="shared" ref="B8:B15" si="0">IF(Langue=0,D8,E8)</f>
        <v>Liste des prêts aux personnes liées</v>
      </c>
      <c r="C8" s="107">
        <f>+'1200'!A39</f>
        <v>3</v>
      </c>
      <c r="D8" s="139" t="s">
        <v>79</v>
      </c>
      <c r="E8" s="36" t="s">
        <v>97</v>
      </c>
    </row>
    <row r="9" spans="1:5" ht="15.75" customHeight="1">
      <c r="A9" s="370">
        <v>1400</v>
      </c>
      <c r="B9" s="104" t="str">
        <f t="shared" si="0"/>
        <v>Placements en actions dans les filiales</v>
      </c>
      <c r="C9" s="108">
        <f>+'1400'!A41</f>
        <v>4</v>
      </c>
      <c r="D9" s="139" t="s">
        <v>80</v>
      </c>
      <c r="E9" s="36" t="s">
        <v>98</v>
      </c>
    </row>
    <row r="10" spans="1:5">
      <c r="A10" s="371">
        <v>1500</v>
      </c>
      <c r="B10" s="104" t="str">
        <f t="shared" si="0"/>
        <v>Participation dans des entreprises associées et des coentreprises</v>
      </c>
      <c r="C10" s="105">
        <f>+'1500'!A36</f>
        <v>5</v>
      </c>
      <c r="D10" s="139" t="s">
        <v>81</v>
      </c>
      <c r="E10" s="36" t="s">
        <v>140</v>
      </c>
    </row>
    <row r="11" spans="1:5" s="246" customFormat="1">
      <c r="A11" s="369">
        <v>1600</v>
      </c>
      <c r="B11" s="104" t="str">
        <f t="shared" si="0"/>
        <v>Immobilisations corporelles</v>
      </c>
      <c r="C11" s="105">
        <f>+'1600'!A34</f>
        <v>6</v>
      </c>
      <c r="D11" s="246" t="s">
        <v>32</v>
      </c>
      <c r="E11" s="36" t="s">
        <v>305</v>
      </c>
    </row>
    <row r="12" spans="1:5" s="185" customFormat="1">
      <c r="A12" s="370">
        <v>4040</v>
      </c>
      <c r="B12" s="104" t="str">
        <f t="shared" si="0"/>
        <v>Nombre de dossiers de crédit de consommateurs québécois par institutions financière et banque, aux fins de la cotisation</v>
      </c>
      <c r="C12" s="105">
        <f>+'4040'!A42</f>
        <v>7</v>
      </c>
      <c r="D12" s="185" t="s">
        <v>350</v>
      </c>
      <c r="E12" s="36" t="s">
        <v>351</v>
      </c>
    </row>
    <row r="13" spans="1:5" s="185" customFormat="1">
      <c r="A13" s="370">
        <v>4050</v>
      </c>
      <c r="B13" s="104" t="str">
        <f t="shared" si="0"/>
        <v>Produits par institution financière, banque et compagnie de télécommunication</v>
      </c>
      <c r="C13" s="105">
        <f>+'4050'!A41</f>
        <v>8</v>
      </c>
      <c r="D13" s="185" t="s">
        <v>413</v>
      </c>
      <c r="E13" s="36" t="s">
        <v>414</v>
      </c>
    </row>
    <row r="14" spans="1:5" s="185" customFormat="1">
      <c r="A14" s="370">
        <v>4060</v>
      </c>
      <c r="B14" s="104" t="str">
        <f t="shared" si="0"/>
        <v>Nombre de demandes par droit</v>
      </c>
      <c r="C14" s="105">
        <f>+'4060'!A43</f>
        <v>9</v>
      </c>
      <c r="D14" s="185" t="s">
        <v>232</v>
      </c>
      <c r="E14" s="36" t="s">
        <v>281</v>
      </c>
    </row>
    <row r="15" spans="1:5" s="185" customFormat="1">
      <c r="A15" s="370">
        <v>4070</v>
      </c>
      <c r="B15" s="104" t="str">
        <f t="shared" si="0"/>
        <v>Ententes d’impartition ou de délocalisation</v>
      </c>
      <c r="C15" s="105">
        <f>+'4070'!A43</f>
        <v>10</v>
      </c>
      <c r="D15" s="185" t="s">
        <v>368</v>
      </c>
      <c r="E15" s="36" t="s">
        <v>253</v>
      </c>
    </row>
    <row r="16" spans="1:5">
      <c r="A16" s="371">
        <v>4090</v>
      </c>
      <c r="B16" s="104" t="str">
        <f>IF(Langue=0,D16,E16)</f>
        <v>Autres renseignements</v>
      </c>
      <c r="C16" s="105">
        <f>+'4090'!A11</f>
        <v>11</v>
      </c>
      <c r="D16" s="139" t="s">
        <v>182</v>
      </c>
      <c r="E16" s="36" t="s">
        <v>183</v>
      </c>
    </row>
    <row r="17" spans="1:5" s="185" customFormat="1">
      <c r="A17" s="372"/>
      <c r="B17" s="119"/>
      <c r="C17" s="239"/>
    </row>
    <row r="18" spans="1:5" s="185" customFormat="1">
      <c r="A18" s="372"/>
      <c r="B18" s="119"/>
      <c r="C18" s="239"/>
    </row>
    <row r="19" spans="1:5" s="185" customFormat="1">
      <c r="A19" s="372"/>
      <c r="B19" s="119"/>
      <c r="C19" s="239"/>
    </row>
    <row r="20" spans="1:5" s="185" customFormat="1">
      <c r="A20" s="372"/>
      <c r="B20" s="119"/>
      <c r="C20" s="239"/>
      <c r="E20" s="323"/>
    </row>
    <row r="21" spans="1:5" s="185" customFormat="1">
      <c r="A21" s="372"/>
      <c r="B21" s="119"/>
      <c r="C21" s="239"/>
    </row>
    <row r="22" spans="1:5" s="185" customFormat="1">
      <c r="A22" s="372"/>
      <c r="B22" s="119"/>
      <c r="C22" s="239"/>
    </row>
    <row r="23" spans="1:5">
      <c r="A23" s="178"/>
      <c r="B23" s="104"/>
      <c r="C23" s="109"/>
    </row>
    <row r="24" spans="1:5">
      <c r="A24" s="110"/>
      <c r="B24" s="99"/>
      <c r="C24" s="109"/>
    </row>
    <row r="25" spans="1:5">
      <c r="A25" s="111" t="str">
        <f>IF(Langue=0,D25,E25)</f>
        <v>LÉGENDE</v>
      </c>
      <c r="B25" s="112"/>
      <c r="C25" s="113"/>
      <c r="D25" s="139" t="s">
        <v>66</v>
      </c>
      <c r="E25" s="139" t="s">
        <v>99</v>
      </c>
    </row>
    <row r="26" spans="1:5">
      <c r="A26" s="373"/>
      <c r="B26" s="114" t="str">
        <f t="shared" ref="B26:B32" si="1">IF(Langue=0,D26,E26)</f>
        <v>Nouvelle annexe</v>
      </c>
      <c r="C26" s="115"/>
      <c r="D26" s="139" t="s">
        <v>101</v>
      </c>
      <c r="E26" s="139" t="s">
        <v>102</v>
      </c>
    </row>
    <row r="27" spans="1:5">
      <c r="A27" s="373"/>
      <c r="B27" s="114" t="str">
        <f t="shared" si="1"/>
        <v>Champ verrouillé — Formule</v>
      </c>
      <c r="C27" s="116"/>
      <c r="D27" s="139" t="s">
        <v>369</v>
      </c>
      <c r="E27" s="139" t="s">
        <v>103</v>
      </c>
    </row>
    <row r="28" spans="1:5">
      <c r="A28" s="374"/>
      <c r="B28" s="114" t="str">
        <f t="shared" si="1"/>
        <v>Champ de saisie</v>
      </c>
      <c r="C28" s="116"/>
      <c r="D28" s="139" t="s">
        <v>40</v>
      </c>
      <c r="E28" s="106" t="s">
        <v>104</v>
      </c>
    </row>
    <row r="29" spans="1:5">
      <c r="A29" s="375"/>
      <c r="B29" s="114" t="str">
        <f t="shared" si="1"/>
        <v>Champ verrouillé — Report</v>
      </c>
      <c r="C29" s="116"/>
      <c r="D29" s="139" t="s">
        <v>370</v>
      </c>
      <c r="E29" s="106" t="s">
        <v>105</v>
      </c>
    </row>
    <row r="30" spans="1:5">
      <c r="A30" s="376"/>
      <c r="B30" s="114" t="str">
        <f t="shared" si="1"/>
        <v>Champ verrouillé — Vide</v>
      </c>
      <c r="C30" s="116"/>
      <c r="D30" s="139" t="s">
        <v>371</v>
      </c>
      <c r="E30" s="106" t="s">
        <v>106</v>
      </c>
    </row>
    <row r="31" spans="1:5">
      <c r="A31" s="377" t="s">
        <v>37</v>
      </c>
      <c r="B31" s="114" t="str">
        <f t="shared" si="1"/>
        <v>Champ obligatoire (Onglets Identification et Certification)</v>
      </c>
      <c r="C31" s="116"/>
      <c r="D31" s="139" t="s">
        <v>139</v>
      </c>
      <c r="E31" s="106" t="s">
        <v>107</v>
      </c>
    </row>
    <row r="32" spans="1:5">
      <c r="A32" s="378" t="str">
        <f>IF(Langue=0,D33,E33)</f>
        <v>Souligné</v>
      </c>
      <c r="B32" s="114" t="str">
        <f t="shared" si="1"/>
        <v>Lien hypertexte</v>
      </c>
      <c r="C32" s="116"/>
      <c r="D32" s="139" t="s">
        <v>68</v>
      </c>
      <c r="E32" s="106" t="s">
        <v>108</v>
      </c>
    </row>
    <row r="33" spans="1:5">
      <c r="A33" s="110"/>
      <c r="B33" s="117"/>
      <c r="C33" s="109"/>
      <c r="D33" s="139" t="s">
        <v>67</v>
      </c>
      <c r="E33" s="139" t="s">
        <v>100</v>
      </c>
    </row>
    <row r="34" spans="1:5">
      <c r="A34" s="517">
        <v>1</v>
      </c>
      <c r="B34" s="518"/>
      <c r="C34" s="519"/>
    </row>
  </sheetData>
  <sheetProtection algorithmName="SHA-512" hashValue="DkeEUGC1Jr6uMu6mJankkXpvTcTd3k/fWIX+zQljWLvzqWg9e62idetDN+SVucrWT24eF/FqagDofgIZd+alBw==" saltValue="qznRvkcayOrCln0wlNaZ6Q==" spinCount="100000" sheet="1" objects="1" scenarios="1" selectLockedCells="1"/>
  <mergeCells count="5">
    <mergeCell ref="A34:C34"/>
    <mergeCell ref="A1:C1"/>
    <mergeCell ref="A3:C3"/>
    <mergeCell ref="A5:C5"/>
    <mergeCell ref="A2:C2"/>
  </mergeCells>
  <hyperlinks>
    <hyperlink ref="A9" location="'1400'!A1" tooltip="Annexe/Schedule 1400" display="'1400'!A1" xr:uid="{00000000-0004-0000-0100-000000000000}"/>
    <hyperlink ref="A10" location="'1500'!A1" tooltip="Annexe/Schedule 1500" display="'1500'!A1" xr:uid="{00000000-0004-0000-0100-000001000000}"/>
    <hyperlink ref="A6" location="Certification!A1" tooltip="Page de certification" display="Certification" xr:uid="{00000000-0004-0000-0100-000002000000}"/>
    <hyperlink ref="A16" location="'4090'!A1" tooltip="Annexe/Schedule 4095" display="'4090'!A1" xr:uid="{00000000-0004-0000-0100-000003000000}"/>
    <hyperlink ref="A12" location="'4040'!A1" display="'4040'!A1" xr:uid="{00000000-0004-0000-0100-000004000000}"/>
    <hyperlink ref="A13" location="'4050'!A1" display="'4050'!A1" xr:uid="{00000000-0004-0000-0100-000005000000}"/>
    <hyperlink ref="A14" location="'4060'!A1" display="'4060'!A1" xr:uid="{00000000-0004-0000-0100-000006000000}"/>
    <hyperlink ref="A15" location="'4070'!A1" display="'4070'!A1" xr:uid="{00000000-0004-0000-0100-000007000000}"/>
    <hyperlink ref="A8" location="'1200'!A1" display="'1200'!A1" xr:uid="{00000000-0004-0000-0100-000008000000}"/>
    <hyperlink ref="A11" location="'1600'!A1" display="'1600'!A1" xr:uid="{00000000-0004-0000-0100-000009000000}"/>
  </hyperlinks>
  <printOptions horizontalCentered="1"/>
  <pageMargins left="0.39370078740157499" right="0.39370078740157499" top="1.11555118110236" bottom="0.59055118110236204" header="0.31496062992126" footer="0.31496062992126"/>
  <pageSetup scale="76" orientation="portrait" r:id="rId1"/>
  <ignoredErrors>
    <ignoredError sqref="A32"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8ED16-0FDB-426B-965D-0893CD06DC85}">
  <sheetPr codeName="Feuil4">
    <tabColor rgb="FF002B54"/>
  </sheetPr>
  <dimension ref="A1:P51"/>
  <sheetViews>
    <sheetView topLeftCell="A9" workbookViewId="0">
      <selection activeCell="C42" sqref="C42"/>
    </sheetView>
  </sheetViews>
  <sheetFormatPr baseColWidth="10" defaultColWidth="11.44140625" defaultRowHeight="14.4" outlineLevelCol="1"/>
  <cols>
    <col min="1" max="1" width="6.5546875" style="121" customWidth="1"/>
    <col min="2" max="2" width="18.5546875" style="121" customWidth="1"/>
    <col min="3" max="3" width="30.109375" style="121" customWidth="1"/>
    <col min="4" max="4" width="4.5546875" style="121" customWidth="1"/>
    <col min="5" max="5" width="4.33203125" style="121" customWidth="1"/>
    <col min="6" max="6" width="17.6640625" style="121" customWidth="1"/>
    <col min="7" max="7" width="20.88671875" style="121" customWidth="1"/>
    <col min="8" max="8" width="4.5546875" style="121" customWidth="1"/>
    <col min="9" max="9" width="4.33203125" style="121" customWidth="1"/>
    <col min="10" max="10" width="4.5546875" style="81" customWidth="1"/>
    <col min="11" max="12" width="87.33203125" style="121" hidden="1" customWidth="1" outlineLevel="1"/>
    <col min="13" max="13" width="18.109375" style="121" hidden="1" customWidth="1" outlineLevel="1"/>
    <col min="14" max="14" width="15.33203125" style="121" hidden="1" customWidth="1" outlineLevel="1"/>
    <col min="15" max="15" width="11.44140625" style="121" customWidth="1" collapsed="1"/>
    <col min="16" max="16" width="62.88671875" style="121" customWidth="1"/>
    <col min="17" max="16384" width="11.44140625" style="121"/>
  </cols>
  <sheetData>
    <row r="1" spans="1:15" ht="75" customHeight="1">
      <c r="A1" s="553"/>
      <c r="B1" s="554"/>
      <c r="C1" s="135"/>
      <c r="D1" s="135"/>
      <c r="E1" s="135"/>
      <c r="F1" s="135"/>
      <c r="G1" s="135"/>
      <c r="H1" s="135"/>
      <c r="I1" s="146"/>
    </row>
    <row r="2" spans="1:15" ht="22.5" customHeight="1">
      <c r="A2" s="492" t="str">
        <f>Identification!A7</f>
        <v>Agent d’évaluation du crédit</v>
      </c>
      <c r="B2" s="493"/>
      <c r="C2" s="493"/>
      <c r="D2" s="493"/>
      <c r="E2" s="493"/>
      <c r="F2" s="493"/>
      <c r="G2" s="493"/>
      <c r="H2" s="493"/>
      <c r="I2" s="494"/>
      <c r="J2" s="121"/>
    </row>
    <row r="3" spans="1:15" ht="22.5" customHeight="1">
      <c r="A3" s="492">
        <f>Identification!G12</f>
        <v>0</v>
      </c>
      <c r="B3" s="493"/>
      <c r="C3" s="493"/>
      <c r="D3" s="493"/>
      <c r="E3" s="493"/>
      <c r="F3" s="493"/>
      <c r="G3" s="493"/>
      <c r="H3" s="493"/>
      <c r="I3" s="494"/>
      <c r="J3" s="121"/>
    </row>
    <row r="4" spans="1:15" ht="15.75" customHeight="1">
      <c r="A4" s="501"/>
      <c r="B4" s="502"/>
      <c r="C4" s="502"/>
      <c r="D4" s="502"/>
      <c r="E4" s="502"/>
      <c r="F4" s="502"/>
      <c r="G4" s="502"/>
      <c r="H4" s="502"/>
      <c r="I4" s="503"/>
      <c r="J4" s="121"/>
    </row>
    <row r="5" spans="1:15">
      <c r="A5" s="501"/>
      <c r="B5" s="502"/>
      <c r="C5" s="502"/>
      <c r="D5" s="502"/>
      <c r="E5" s="502"/>
      <c r="F5" s="502"/>
      <c r="G5" s="502"/>
      <c r="H5" s="502"/>
      <c r="I5" s="503"/>
    </row>
    <row r="6" spans="1:15" ht="15.75" customHeight="1">
      <c r="A6" s="501"/>
      <c r="B6" s="502"/>
      <c r="C6" s="502"/>
      <c r="D6" s="502"/>
      <c r="E6" s="502"/>
      <c r="F6" s="502"/>
      <c r="G6" s="502"/>
      <c r="H6" s="502"/>
      <c r="I6" s="503"/>
    </row>
    <row r="7" spans="1:15" ht="15.6" customHeight="1">
      <c r="A7" s="501" t="str">
        <f>IF(Langue=0,K7,L7)</f>
        <v>Personne-ressource :</v>
      </c>
      <c r="B7" s="502"/>
      <c r="C7" s="502"/>
      <c r="D7" s="502"/>
      <c r="E7" s="502"/>
      <c r="F7" s="502"/>
      <c r="G7" s="502"/>
      <c r="H7" s="502"/>
      <c r="I7" s="503"/>
      <c r="K7" s="121" t="s">
        <v>372</v>
      </c>
      <c r="L7" s="36" t="s">
        <v>148</v>
      </c>
    </row>
    <row r="8" spans="1:15" ht="15" customHeight="1">
      <c r="A8" s="120"/>
      <c r="I8" s="122"/>
      <c r="L8" s="36"/>
    </row>
    <row r="9" spans="1:15">
      <c r="A9" s="120"/>
      <c r="B9" s="125" t="str">
        <f>IF(Langue=0,K9,L9)</f>
        <v>Nom :</v>
      </c>
      <c r="C9" s="540"/>
      <c r="D9" s="540"/>
      <c r="E9" s="540"/>
      <c r="F9" s="540"/>
      <c r="G9" s="541"/>
      <c r="H9" s="82" t="s">
        <v>12</v>
      </c>
      <c r="I9" s="83" t="s">
        <v>37</v>
      </c>
      <c r="K9" s="121" t="s">
        <v>373</v>
      </c>
      <c r="L9" s="36" t="s">
        <v>149</v>
      </c>
    </row>
    <row r="10" spans="1:15" ht="7.2" customHeight="1">
      <c r="A10" s="120"/>
      <c r="B10" s="502"/>
      <c r="C10" s="502"/>
      <c r="D10" s="502"/>
      <c r="E10" s="502"/>
      <c r="F10" s="502"/>
      <c r="G10" s="502"/>
      <c r="H10" s="502"/>
      <c r="I10" s="503"/>
      <c r="L10" s="36"/>
    </row>
    <row r="11" spans="1:15">
      <c r="A11" s="120"/>
      <c r="B11" s="125" t="str">
        <f>IF(Langue=0,K11,L11)</f>
        <v>Fonction :</v>
      </c>
      <c r="C11" s="540"/>
      <c r="D11" s="540"/>
      <c r="E11" s="540"/>
      <c r="F11" s="540"/>
      <c r="G11" s="541"/>
      <c r="H11" s="82" t="s">
        <v>150</v>
      </c>
      <c r="I11" s="83" t="s">
        <v>37</v>
      </c>
      <c r="K11" s="121" t="s">
        <v>151</v>
      </c>
      <c r="L11" s="36" t="s">
        <v>152</v>
      </c>
    </row>
    <row r="12" spans="1:15" ht="7.5" customHeight="1">
      <c r="A12" s="120"/>
      <c r="B12" s="502"/>
      <c r="C12" s="502"/>
      <c r="D12" s="502"/>
      <c r="E12" s="502"/>
      <c r="F12" s="502"/>
      <c r="G12" s="502"/>
      <c r="H12" s="502"/>
      <c r="I12" s="503"/>
      <c r="L12" s="36"/>
    </row>
    <row r="13" spans="1:15" ht="15" customHeight="1">
      <c r="A13" s="120"/>
      <c r="B13" s="125" t="str">
        <f>IF(Langue=0,K13,L13)</f>
        <v>Téléphone :</v>
      </c>
      <c r="C13" s="84"/>
      <c r="D13" s="82" t="s">
        <v>153</v>
      </c>
      <c r="E13" s="27" t="s">
        <v>37</v>
      </c>
      <c r="F13" s="125" t="str">
        <f>IF(Langue=0,M13,N13)</f>
        <v>Poste :</v>
      </c>
      <c r="G13" s="133"/>
      <c r="H13" s="82" t="s">
        <v>154</v>
      </c>
      <c r="I13" s="83" t="s">
        <v>37</v>
      </c>
      <c r="K13" s="121" t="s">
        <v>26</v>
      </c>
      <c r="L13" s="36" t="s">
        <v>155</v>
      </c>
      <c r="M13" s="121" t="s">
        <v>156</v>
      </c>
      <c r="N13" s="121" t="s">
        <v>157</v>
      </c>
    </row>
    <row r="14" spans="1:15" ht="9.75" customHeight="1">
      <c r="A14" s="127"/>
      <c r="B14" s="128"/>
      <c r="D14" s="128"/>
      <c r="E14" s="128"/>
      <c r="F14" s="128"/>
      <c r="G14" s="128"/>
      <c r="H14" s="128"/>
      <c r="I14" s="129"/>
      <c r="L14" s="36"/>
    </row>
    <row r="15" spans="1:15">
      <c r="A15" s="120"/>
      <c r="B15" s="125" t="str">
        <f>IF(Langue=0,K15,L15)</f>
        <v>Courriel :</v>
      </c>
      <c r="C15" s="552"/>
      <c r="D15" s="540"/>
      <c r="E15" s="540"/>
      <c r="F15" s="540"/>
      <c r="G15" s="541"/>
      <c r="H15" s="82" t="s">
        <v>158</v>
      </c>
      <c r="I15" s="83" t="s">
        <v>37</v>
      </c>
      <c r="K15" s="121" t="s">
        <v>22</v>
      </c>
      <c r="L15" s="36" t="s">
        <v>159</v>
      </c>
    </row>
    <row r="16" spans="1:15">
      <c r="A16" s="501"/>
      <c r="B16" s="502"/>
      <c r="C16" s="502"/>
      <c r="D16" s="502"/>
      <c r="E16" s="502"/>
      <c r="F16" s="502"/>
      <c r="G16" s="502"/>
      <c r="H16" s="502"/>
      <c r="I16" s="503"/>
      <c r="L16" s="36"/>
      <c r="O16" s="324"/>
    </row>
    <row r="17" spans="1:14" ht="15" customHeight="1">
      <c r="A17" s="120"/>
      <c r="I17" s="122"/>
      <c r="L17" s="36"/>
    </row>
    <row r="18" spans="1:14">
      <c r="A18" s="120"/>
      <c r="I18" s="122"/>
      <c r="L18" s="36"/>
    </row>
    <row r="19" spans="1:14" ht="7.5" customHeight="1">
      <c r="A19" s="120"/>
      <c r="I19" s="122"/>
      <c r="L19" s="36"/>
    </row>
    <row r="20" spans="1:14">
      <c r="A20" s="120"/>
      <c r="I20" s="122"/>
      <c r="L20" s="36"/>
      <c r="M20" s="121" t="s">
        <v>156</v>
      </c>
      <c r="N20" s="121" t="s">
        <v>157</v>
      </c>
    </row>
    <row r="21" spans="1:14" ht="14.25" customHeight="1">
      <c r="A21" s="120"/>
      <c r="I21" s="122"/>
      <c r="L21" s="36"/>
    </row>
    <row r="22" spans="1:14">
      <c r="A22" s="120"/>
      <c r="I22" s="122"/>
      <c r="L22" s="36"/>
    </row>
    <row r="23" spans="1:14" ht="7.5" customHeight="1">
      <c r="A23" s="120"/>
      <c r="B23" s="502"/>
      <c r="C23" s="502"/>
      <c r="D23" s="502"/>
      <c r="E23" s="502"/>
      <c r="F23" s="502"/>
      <c r="G23" s="502"/>
      <c r="H23" s="502"/>
      <c r="I23" s="503"/>
      <c r="L23" s="36"/>
    </row>
    <row r="24" spans="1:14" ht="22.5" customHeight="1">
      <c r="A24" s="545" t="s">
        <v>147</v>
      </c>
      <c r="B24" s="546"/>
      <c r="C24" s="546"/>
      <c r="D24" s="546"/>
      <c r="E24" s="546"/>
      <c r="F24" s="546"/>
      <c r="G24" s="546"/>
      <c r="H24" s="546"/>
      <c r="I24" s="547"/>
      <c r="L24" s="36"/>
    </row>
    <row r="25" spans="1:14" ht="7.5" customHeight="1">
      <c r="A25" s="120"/>
      <c r="B25" s="502"/>
      <c r="C25" s="502"/>
      <c r="D25" s="502"/>
      <c r="E25" s="502"/>
      <c r="F25" s="502"/>
      <c r="G25" s="502"/>
      <c r="H25" s="502"/>
      <c r="I25" s="503"/>
      <c r="L25" s="36"/>
    </row>
    <row r="26" spans="1:14">
      <c r="A26" s="85" t="str">
        <f>IF(Langue=0,K26,L26)</f>
        <v xml:space="preserve">Nous, </v>
      </c>
      <c r="B26" s="540"/>
      <c r="C26" s="540"/>
      <c r="D26" s="540"/>
      <c r="E26" s="540"/>
      <c r="F26" s="540"/>
      <c r="G26" s="541"/>
      <c r="H26" s="82" t="s">
        <v>160</v>
      </c>
      <c r="I26" s="83" t="s">
        <v>37</v>
      </c>
      <c r="K26" s="121" t="s">
        <v>161</v>
      </c>
      <c r="L26" s="36" t="s">
        <v>162</v>
      </c>
    </row>
    <row r="27" spans="1:14" ht="7.5" customHeight="1">
      <c r="A27" s="120"/>
      <c r="B27" s="502"/>
      <c r="C27" s="502"/>
      <c r="D27" s="502"/>
      <c r="E27" s="502"/>
      <c r="F27" s="502"/>
      <c r="G27" s="502"/>
      <c r="H27" s="502"/>
      <c r="I27" s="503"/>
      <c r="L27" s="36"/>
    </row>
    <row r="28" spans="1:14">
      <c r="A28" s="85" t="str">
        <f>IF(Langue=0,K28,L28)</f>
        <v>et</v>
      </c>
      <c r="B28" s="540"/>
      <c r="C28" s="540"/>
      <c r="D28" s="540"/>
      <c r="E28" s="540"/>
      <c r="F28" s="540"/>
      <c r="G28" s="541"/>
      <c r="H28" s="82" t="s">
        <v>163</v>
      </c>
      <c r="I28" s="83" t="s">
        <v>37</v>
      </c>
      <c r="K28" s="121" t="s">
        <v>164</v>
      </c>
      <c r="L28" s="36" t="s">
        <v>165</v>
      </c>
    </row>
    <row r="29" spans="1:14" ht="9" customHeight="1">
      <c r="A29" s="120"/>
      <c r="B29" s="502"/>
      <c r="C29" s="502"/>
      <c r="D29" s="502"/>
      <c r="E29" s="502"/>
      <c r="F29" s="502"/>
      <c r="G29" s="502"/>
      <c r="H29" s="502"/>
      <c r="I29" s="503"/>
      <c r="L29" s="36"/>
    </row>
    <row r="30" spans="1:14" ht="15" customHeight="1">
      <c r="A30" s="548" t="str">
        <f>IF(Langue=0,K30,L30)</f>
        <v>membre de la direction de</v>
      </c>
      <c r="B30" s="549"/>
      <c r="C30" s="550">
        <f>A3</f>
        <v>0</v>
      </c>
      <c r="D30" s="550"/>
      <c r="E30" s="550"/>
      <c r="F30" s="550"/>
      <c r="G30" s="551"/>
      <c r="H30" s="82" t="s">
        <v>23</v>
      </c>
      <c r="I30" s="83"/>
      <c r="K30" s="121" t="s">
        <v>274</v>
      </c>
      <c r="L30" s="36" t="s">
        <v>275</v>
      </c>
      <c r="N30" s="22" t="s">
        <v>110</v>
      </c>
    </row>
    <row r="31" spans="1:14" ht="9" customHeight="1">
      <c r="A31" s="120"/>
      <c r="B31" s="502"/>
      <c r="C31" s="502"/>
      <c r="D31" s="502"/>
      <c r="E31" s="502"/>
      <c r="F31" s="502"/>
      <c r="G31" s="502"/>
      <c r="H31" s="502"/>
      <c r="I31" s="503"/>
      <c r="L31" s="36"/>
      <c r="N31" s="22" t="s">
        <v>109</v>
      </c>
    </row>
    <row r="32" spans="1:14">
      <c r="A32" s="543" t="str">
        <f>IF(Langue=0,K32,L32)</f>
        <v>dans la ville de</v>
      </c>
      <c r="B32" s="544"/>
      <c r="C32" s="132"/>
      <c r="D32" s="82" t="s">
        <v>166</v>
      </c>
      <c r="E32" s="27" t="s">
        <v>37</v>
      </c>
      <c r="F32" s="128" t="str">
        <f>IF(Langue=0,M32,N32)</f>
        <v xml:space="preserve">province de </v>
      </c>
      <c r="G32" s="133"/>
      <c r="H32" s="82" t="s">
        <v>167</v>
      </c>
      <c r="I32" s="83" t="s">
        <v>37</v>
      </c>
      <c r="K32" s="121" t="s">
        <v>168</v>
      </c>
      <c r="L32" s="36" t="s">
        <v>169</v>
      </c>
      <c r="M32" s="121" t="s">
        <v>170</v>
      </c>
      <c r="N32" s="121" t="s">
        <v>171</v>
      </c>
    </row>
    <row r="33" spans="1:16" ht="50.25" customHeight="1">
      <c r="A33" s="535" t="str">
        <f>IF(Langue=0,K33,L33)</f>
        <v>certifions que les annexes ci-jointes ont été préparées à partir des livres et registres de la société et qu’au meilleur de notre connaissance, celles-ci sont conformes et présentent fidèlement l’état exposant la situation des affaires au Québec de la société, pour l’exercice terminé le :</v>
      </c>
      <c r="B33" s="536"/>
      <c r="C33" s="536"/>
      <c r="D33" s="536"/>
      <c r="E33" s="536"/>
      <c r="F33" s="536"/>
      <c r="G33" s="536"/>
      <c r="H33" s="536"/>
      <c r="I33" s="537"/>
      <c r="K33" s="52" t="s">
        <v>377</v>
      </c>
      <c r="L33" s="36" t="s">
        <v>374</v>
      </c>
      <c r="N33" s="22" t="s">
        <v>110</v>
      </c>
      <c r="O33" s="325"/>
      <c r="P33" s="345"/>
    </row>
    <row r="34" spans="1:16" ht="15" customHeight="1">
      <c r="A34" s="86"/>
      <c r="B34" s="2"/>
      <c r="C34" s="538">
        <f>Identification!J19</f>
        <v>0</v>
      </c>
      <c r="D34" s="538"/>
      <c r="E34" s="538"/>
      <c r="F34" s="538"/>
      <c r="G34" s="539"/>
      <c r="H34" s="82" t="s">
        <v>173</v>
      </c>
      <c r="I34" s="83" t="s">
        <v>37</v>
      </c>
      <c r="K34" s="96"/>
      <c r="L34" s="36"/>
      <c r="N34" s="22" t="s">
        <v>109</v>
      </c>
      <c r="O34" s="323"/>
      <c r="P34" s="323"/>
    </row>
    <row r="35" spans="1:16" ht="15.75" customHeight="1">
      <c r="A35" s="501"/>
      <c r="B35" s="502"/>
      <c r="C35" s="502"/>
      <c r="D35" s="502"/>
      <c r="E35" s="502"/>
      <c r="F35" s="502"/>
      <c r="G35" s="502"/>
      <c r="H35" s="502"/>
      <c r="I35" s="503"/>
      <c r="K35" s="52"/>
      <c r="L35" s="36"/>
      <c r="N35" s="121" t="s">
        <v>171</v>
      </c>
    </row>
    <row r="36" spans="1:16">
      <c r="A36" s="120"/>
      <c r="B36" s="125" t="s">
        <v>375</v>
      </c>
      <c r="C36" s="540"/>
      <c r="D36" s="540"/>
      <c r="E36" s="540"/>
      <c r="F36" s="540"/>
      <c r="G36" s="541"/>
      <c r="H36" s="87" t="s">
        <v>24</v>
      </c>
      <c r="I36" s="83" t="s">
        <v>37</v>
      </c>
      <c r="K36" s="52"/>
      <c r="L36" s="36"/>
    </row>
    <row r="37" spans="1:16" ht="15" customHeight="1">
      <c r="A37" s="120"/>
      <c r="C37" s="542">
        <f>B26</f>
        <v>0</v>
      </c>
      <c r="D37" s="542"/>
      <c r="E37" s="542"/>
      <c r="F37" s="542"/>
      <c r="G37" s="542"/>
      <c r="I37" s="122"/>
      <c r="K37" s="52"/>
      <c r="L37" s="36"/>
    </row>
    <row r="38" spans="1:16">
      <c r="A38" s="120"/>
      <c r="B38" s="125" t="str">
        <f>IF(Langue=0,K38,L38)</f>
        <v>Fonction :</v>
      </c>
      <c r="C38" s="132"/>
      <c r="D38" s="87" t="s">
        <v>175</v>
      </c>
      <c r="E38" s="27" t="s">
        <v>37</v>
      </c>
      <c r="F38" s="125" t="s">
        <v>376</v>
      </c>
      <c r="G38" s="88"/>
      <c r="H38" s="87" t="s">
        <v>177</v>
      </c>
      <c r="I38" s="83" t="s">
        <v>37</v>
      </c>
      <c r="K38" s="121" t="s">
        <v>151</v>
      </c>
      <c r="L38" s="36" t="s">
        <v>152</v>
      </c>
    </row>
    <row r="39" spans="1:16" ht="15.75" customHeight="1">
      <c r="A39" s="120"/>
      <c r="G39" s="1" t="str">
        <f>IF(Langue=0,K39,L39)</f>
        <v>(AAAA-MM-JJ)</v>
      </c>
      <c r="I39" s="122"/>
      <c r="K39" s="121" t="s">
        <v>39</v>
      </c>
      <c r="L39" s="36" t="s">
        <v>138</v>
      </c>
    </row>
    <row r="40" spans="1:16">
      <c r="A40" s="120"/>
      <c r="B40" s="125" t="s">
        <v>174</v>
      </c>
      <c r="C40" s="540"/>
      <c r="D40" s="540"/>
      <c r="E40" s="540"/>
      <c r="F40" s="540"/>
      <c r="G40" s="541"/>
      <c r="H40" s="87" t="s">
        <v>178</v>
      </c>
      <c r="I40" s="83" t="s">
        <v>37</v>
      </c>
      <c r="L40" s="36"/>
    </row>
    <row r="41" spans="1:16" ht="15" customHeight="1">
      <c r="A41" s="120"/>
      <c r="C41" s="542">
        <f>B28</f>
        <v>0</v>
      </c>
      <c r="D41" s="542"/>
      <c r="E41" s="542"/>
      <c r="F41" s="542"/>
      <c r="G41" s="542"/>
      <c r="I41" s="122"/>
      <c r="L41" s="36"/>
    </row>
    <row r="42" spans="1:16">
      <c r="A42" s="120"/>
      <c r="B42" s="125" t="str">
        <f>IF(Langue=0,K42,L42)</f>
        <v>Fonction :</v>
      </c>
      <c r="C42" s="132"/>
      <c r="D42" s="82" t="s">
        <v>179</v>
      </c>
      <c r="E42" s="27" t="s">
        <v>37</v>
      </c>
      <c r="F42" s="125" t="s">
        <v>176</v>
      </c>
      <c r="G42" s="88"/>
      <c r="H42" s="87" t="s">
        <v>25</v>
      </c>
      <c r="I42" s="83" t="s">
        <v>37</v>
      </c>
      <c r="K42" s="121" t="s">
        <v>151</v>
      </c>
      <c r="L42" s="36" t="s">
        <v>152</v>
      </c>
    </row>
    <row r="43" spans="1:16">
      <c r="A43" s="120"/>
      <c r="G43" s="1" t="str">
        <f>IF(Langue=0,K43,L43)</f>
        <v>(AAAA-MM-JJ)</v>
      </c>
      <c r="I43" s="122"/>
      <c r="K43" s="121" t="s">
        <v>39</v>
      </c>
      <c r="L43" s="36" t="s">
        <v>138</v>
      </c>
    </row>
    <row r="44" spans="1:16">
      <c r="A44" s="501"/>
      <c r="B44" s="502"/>
      <c r="C44" s="502"/>
      <c r="D44" s="502"/>
      <c r="E44" s="502"/>
      <c r="F44" s="502"/>
      <c r="G44" s="502"/>
      <c r="H44" s="502"/>
      <c r="I44" s="503"/>
      <c r="L44" s="36"/>
    </row>
    <row r="45" spans="1:16">
      <c r="A45" s="501"/>
      <c r="B45" s="502"/>
      <c r="C45" s="502"/>
      <c r="D45" s="502"/>
      <c r="E45" s="502"/>
      <c r="F45" s="502"/>
      <c r="G45" s="502"/>
      <c r="H45" s="502"/>
      <c r="I45" s="503"/>
      <c r="L45" s="36"/>
    </row>
    <row r="46" spans="1:16">
      <c r="A46" s="501"/>
      <c r="B46" s="502"/>
      <c r="C46" s="502"/>
      <c r="D46" s="502"/>
      <c r="E46" s="502"/>
      <c r="F46" s="502"/>
      <c r="G46" s="502"/>
      <c r="H46" s="502"/>
      <c r="I46" s="503"/>
      <c r="L46" s="36"/>
    </row>
    <row r="47" spans="1:16">
      <c r="A47" s="515" t="str">
        <f>IF(Langue=0,K47,L47)</f>
        <v>* Champ obligatoire</v>
      </c>
      <c r="B47" s="516"/>
      <c r="C47" s="126"/>
      <c r="D47" s="126"/>
      <c r="E47" s="126"/>
      <c r="I47" s="122"/>
      <c r="K47" s="121" t="s">
        <v>38</v>
      </c>
      <c r="L47" s="36" t="s">
        <v>92</v>
      </c>
    </row>
    <row r="48" spans="1:16" ht="15" customHeight="1">
      <c r="A48" s="532">
        <f>+'T des M - T of C'!A34:C34+1</f>
        <v>2</v>
      </c>
      <c r="B48" s="533"/>
      <c r="C48" s="533"/>
      <c r="D48" s="533"/>
      <c r="E48" s="533"/>
      <c r="F48" s="533"/>
      <c r="G48" s="533"/>
      <c r="H48" s="533"/>
      <c r="I48" s="534"/>
      <c r="L48" s="36"/>
    </row>
    <row r="49" spans="11:13">
      <c r="L49" s="36"/>
    </row>
    <row r="51" spans="11:13" ht="43.2">
      <c r="K51" s="52" t="s">
        <v>378</v>
      </c>
      <c r="L51" s="52" t="s">
        <v>172</v>
      </c>
      <c r="M51" s="121" t="s">
        <v>282</v>
      </c>
    </row>
  </sheetData>
  <sheetProtection algorithmName="SHA-512" hashValue="L4W6T1zeMc50GyMj3doYJfPPXQPiCYvIhQDzSbLEUMw2MZTvauKF2xjILlsBIK2GTSaVcPTDA1zC1781U38Rxg==" saltValue="FG9l+nnIoh0AiajdwXn4+w==" spinCount="100000" sheet="1" objects="1" scenarios="1" selectLockedCells="1"/>
  <mergeCells count="36">
    <mergeCell ref="C15:G15"/>
    <mergeCell ref="A1:B1"/>
    <mergeCell ref="A2:I2"/>
    <mergeCell ref="A3:I3"/>
    <mergeCell ref="A4:I4"/>
    <mergeCell ref="A5:I5"/>
    <mergeCell ref="A6:I6"/>
    <mergeCell ref="A7:I7"/>
    <mergeCell ref="C9:G9"/>
    <mergeCell ref="B10:I10"/>
    <mergeCell ref="C11:G11"/>
    <mergeCell ref="B12:I12"/>
    <mergeCell ref="A32:B32"/>
    <mergeCell ref="A16:I16"/>
    <mergeCell ref="B23:I23"/>
    <mergeCell ref="A24:I24"/>
    <mergeCell ref="B25:I25"/>
    <mergeCell ref="B26:G26"/>
    <mergeCell ref="B27:I27"/>
    <mergeCell ref="B28:G28"/>
    <mergeCell ref="B29:I29"/>
    <mergeCell ref="A30:B30"/>
    <mergeCell ref="C30:G30"/>
    <mergeCell ref="B31:I31"/>
    <mergeCell ref="A48:I48"/>
    <mergeCell ref="A33:I33"/>
    <mergeCell ref="C34:G34"/>
    <mergeCell ref="A35:I35"/>
    <mergeCell ref="C36:G36"/>
    <mergeCell ref="C37:G37"/>
    <mergeCell ref="C40:G40"/>
    <mergeCell ref="C41:G41"/>
    <mergeCell ref="A44:I44"/>
    <mergeCell ref="A45:I45"/>
    <mergeCell ref="A46:I46"/>
    <mergeCell ref="A47:B47"/>
  </mergeCells>
  <conditionalFormatting sqref="C37 C41">
    <cfRule type="cellIs" dxfId="18" priority="6" operator="equal">
      <formula>0</formula>
    </cfRule>
  </conditionalFormatting>
  <conditionalFormatting sqref="C30">
    <cfRule type="cellIs" dxfId="17" priority="5" operator="equal">
      <formula>0</formula>
    </cfRule>
  </conditionalFormatting>
  <conditionalFormatting sqref="C34">
    <cfRule type="cellIs" dxfId="16" priority="4" operator="equal">
      <formula>0</formula>
    </cfRule>
  </conditionalFormatting>
  <dataValidations count="1">
    <dataValidation type="whole" errorStyle="warning" operator="greaterThan" allowBlank="1" showInputMessage="1" error="Entrer le numéro de téléphone en débutant avec le code régional. Ne pas saisir de tirets ou d'espace. Par exemple, pour 418-525-0337, saisir 4185250337" prompt="Saisir le code régional. Ne pas saisir de tirets ou d'espace. Par exemple, pour 418-525-0337, saisir 4185250337_x000a__x000a_Begin with the area code. No hyphen or blankspace. For exemple, for 418-525-0337, enter 4185250337" sqref="C13" xr:uid="{00000000-0002-0000-0200-000000000000}">
      <formula1>1000000000</formula1>
    </dataValidation>
  </dataValidations>
  <printOptions horizontalCentered="1"/>
  <pageMargins left="0" right="0" top="1.11555118110236" bottom="0.59055118110236204" header="0.31496062992126" footer="0.31496062992126"/>
  <pageSetup scale="76" orientation="portrait" r:id="rId1"/>
  <ignoredErrors>
    <ignoredError sqref="D13 H9 H11 H13 H15 H26 H28 H30 H32 D32 H34 H36 H38 H40 H42 D42 D38" numberStoredAsText="1"/>
    <ignoredError sqref="C34"/>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3699C-5165-4885-BD94-C6CC719B6840}">
  <sheetPr codeName="Feuil25">
    <tabColor rgb="FF5E9732"/>
  </sheetPr>
  <dimension ref="A1:U39"/>
  <sheetViews>
    <sheetView workbookViewId="0">
      <selection activeCell="B12" sqref="B12"/>
    </sheetView>
  </sheetViews>
  <sheetFormatPr baseColWidth="10" defaultColWidth="11.44140625" defaultRowHeight="14.4" outlineLevelCol="1"/>
  <cols>
    <col min="1" max="1" width="6" style="121" customWidth="1"/>
    <col min="2" max="2" width="6.44140625" style="121" customWidth="1"/>
    <col min="3" max="3" width="21.33203125" style="121" customWidth="1"/>
    <col min="4" max="4" width="8" style="12" customWidth="1"/>
    <col min="5" max="5" width="9" style="121" customWidth="1"/>
    <col min="6" max="6" width="11.33203125" style="121" customWidth="1"/>
    <col min="7" max="7" width="13.33203125" style="121" customWidth="1"/>
    <col min="8" max="8" width="13.6640625" style="121" customWidth="1"/>
    <col min="9" max="9" width="13.33203125" style="121" customWidth="1"/>
    <col min="10" max="10" width="11.33203125" style="121" customWidth="1"/>
    <col min="11" max="11" width="13.33203125" style="121" customWidth="1"/>
    <col min="12" max="12" width="7.33203125" style="13" customWidth="1"/>
    <col min="13" max="13" width="7.5546875" style="121" customWidth="1"/>
    <col min="14" max="14" width="1.44140625" style="121" customWidth="1"/>
    <col min="15" max="15" width="27.33203125" style="121" hidden="1" customWidth="1" outlineLevel="1"/>
    <col min="16" max="16" width="28.88671875" style="121" hidden="1" customWidth="1" outlineLevel="1"/>
    <col min="17" max="17" width="16.33203125" style="121" bestFit="1" customWidth="1" collapsed="1"/>
    <col min="18" max="18" width="11.44140625" style="121" hidden="1" customWidth="1"/>
    <col min="19" max="19" width="57.33203125" style="121" hidden="1" customWidth="1"/>
    <col min="20" max="20" width="11.44140625" style="121"/>
    <col min="22" max="16384" width="11.44140625" style="121"/>
  </cols>
  <sheetData>
    <row r="1" spans="1:19" ht="24" customHeight="1">
      <c r="A1" s="237" t="str">
        <f>IF(Langue=0,"ANNEXE "&amp;'T des M - T of C'!A8,"SCHEDULE "&amp;'T des M - T of C'!A8)</f>
        <v>ANNEXE 1200</v>
      </c>
      <c r="B1" s="238"/>
      <c r="C1" s="238"/>
      <c r="D1" s="238"/>
      <c r="E1" s="238"/>
      <c r="F1" s="238"/>
      <c r="G1" s="238"/>
      <c r="H1" s="238"/>
      <c r="I1" s="238"/>
      <c r="J1" s="238"/>
      <c r="K1" s="238"/>
      <c r="L1" s="135"/>
      <c r="M1" s="37" t="str">
        <f>Identification!A15</f>
        <v>ÉTAT ANNUEL DE LA SITUATION DES AFFAIRES AU QUÉBEC</v>
      </c>
      <c r="R1" s="331" t="s">
        <v>314</v>
      </c>
      <c r="S1" s="328" t="s">
        <v>379</v>
      </c>
    </row>
    <row r="2" spans="1:19">
      <c r="A2" s="303"/>
      <c r="B2" s="235"/>
      <c r="C2" s="235"/>
      <c r="D2" s="235"/>
      <c r="E2" s="235"/>
      <c r="F2" s="235"/>
      <c r="G2" s="235"/>
      <c r="H2" s="235"/>
      <c r="I2" s="235"/>
      <c r="J2" s="235"/>
      <c r="K2" s="235"/>
      <c r="L2" s="235"/>
      <c r="M2" s="236"/>
      <c r="R2" s="329"/>
      <c r="S2" s="329"/>
    </row>
    <row r="3" spans="1:19" ht="22.5" customHeight="1">
      <c r="A3" s="492">
        <f>Identification!G12</f>
        <v>0</v>
      </c>
      <c r="B3" s="493"/>
      <c r="C3" s="493"/>
      <c r="D3" s="493"/>
      <c r="E3" s="493"/>
      <c r="F3" s="493"/>
      <c r="G3" s="493"/>
      <c r="H3" s="493"/>
      <c r="I3" s="493"/>
      <c r="J3" s="493"/>
      <c r="K3" s="493"/>
      <c r="L3" s="493"/>
      <c r="M3" s="494"/>
      <c r="R3" s="329"/>
      <c r="S3" s="329"/>
    </row>
    <row r="4" spans="1:19" ht="22.5" customHeight="1">
      <c r="A4" s="566" t="str">
        <f>UPPER('T des M - T of C'!B8)</f>
        <v>LISTE DES PRÊTS AUX PERSONNES LIÉES</v>
      </c>
      <c r="B4" s="567"/>
      <c r="C4" s="567"/>
      <c r="D4" s="567"/>
      <c r="E4" s="567"/>
      <c r="F4" s="567"/>
      <c r="G4" s="567"/>
      <c r="H4" s="567"/>
      <c r="I4" s="567"/>
      <c r="J4" s="567"/>
      <c r="K4" s="567"/>
      <c r="L4" s="567"/>
      <c r="M4" s="568"/>
      <c r="R4" s="329"/>
      <c r="S4" s="329"/>
    </row>
    <row r="5" spans="1:19" ht="22.5" customHeight="1">
      <c r="A5" s="569" t="str">
        <f>IF(Langue=0,"au "&amp;Identification!J19,"As at "&amp;Identification!J19)</f>
        <v xml:space="preserve">au </v>
      </c>
      <c r="B5" s="570"/>
      <c r="C5" s="570"/>
      <c r="D5" s="570"/>
      <c r="E5" s="570"/>
      <c r="F5" s="570"/>
      <c r="G5" s="570"/>
      <c r="H5" s="570"/>
      <c r="I5" s="570"/>
      <c r="J5" s="570"/>
      <c r="K5" s="570"/>
      <c r="L5" s="570"/>
      <c r="M5" s="571"/>
      <c r="R5" s="329"/>
      <c r="S5" s="329"/>
    </row>
    <row r="6" spans="1:19">
      <c r="A6" s="572" t="str">
        <f>IF(Langue=0,O6,P6)</f>
        <v>(000$)</v>
      </c>
      <c r="B6" s="573"/>
      <c r="C6" s="573"/>
      <c r="D6" s="573"/>
      <c r="E6" s="573"/>
      <c r="F6" s="573"/>
      <c r="G6" s="573"/>
      <c r="H6" s="573"/>
      <c r="I6" s="573"/>
      <c r="J6" s="573"/>
      <c r="K6" s="573"/>
      <c r="L6" s="573"/>
      <c r="M6" s="574"/>
      <c r="O6" s="23" t="s">
        <v>35</v>
      </c>
      <c r="P6" s="53" t="s">
        <v>83</v>
      </c>
      <c r="R6" s="329"/>
      <c r="S6" s="329"/>
    </row>
    <row r="7" spans="1:19" ht="11.25" customHeight="1">
      <c r="A7" s="575"/>
      <c r="B7" s="576"/>
      <c r="C7" s="576"/>
      <c r="D7" s="576"/>
      <c r="E7" s="576"/>
      <c r="F7" s="576"/>
      <c r="G7" s="576"/>
      <c r="H7" s="576"/>
      <c r="I7" s="576"/>
      <c r="J7" s="576"/>
      <c r="K7" s="576"/>
      <c r="L7" s="576"/>
      <c r="M7" s="577"/>
      <c r="R7" s="329"/>
      <c r="S7" s="329"/>
    </row>
    <row r="8" spans="1:19" ht="15" customHeight="1">
      <c r="A8" s="581" t="str">
        <f>IF(Langue=0,O8,P8)</f>
        <v>TYPE DE PRÊT</v>
      </c>
      <c r="B8" s="582"/>
      <c r="C8" s="555" t="str">
        <f>IF(Langue=0,O9,P9)</f>
        <v>Nom de l’emprunteur</v>
      </c>
      <c r="D8" s="555" t="str">
        <f>IF(Langue=0,O10,P10)</f>
        <v>Année du prêt</v>
      </c>
      <c r="E8" s="555" t="str">
        <f>IF(Langue=0,O11,P11)</f>
        <v>Taux 
(%)</v>
      </c>
      <c r="F8" s="555" t="str">
        <f>IF(Langue=0,O12,P12)</f>
        <v>Prêt original</v>
      </c>
      <c r="G8" s="555" t="str">
        <f>IF(Langue=0,O13,P13)</f>
        <v>Solde du prêt</v>
      </c>
      <c r="H8" s="555" t="str">
        <f>IF(Langue=0,O14,P14)</f>
        <v>Charges prioritaires</v>
      </c>
      <c r="I8" s="578" t="str">
        <f>IF(Langue=0,O15,P15)</f>
        <v>Garantie</v>
      </c>
      <c r="J8" s="579"/>
      <c r="K8" s="579"/>
      <c r="L8" s="580"/>
      <c r="M8" s="555" t="str">
        <f>IF(Langue=0,O20,P20)</f>
        <v>Mois de retard</v>
      </c>
      <c r="O8" s="134" t="s">
        <v>59</v>
      </c>
      <c r="P8" s="35" t="s">
        <v>120</v>
      </c>
      <c r="R8" s="329"/>
      <c r="S8" s="329"/>
    </row>
    <row r="9" spans="1:19" ht="15" customHeight="1">
      <c r="A9" s="583"/>
      <c r="B9" s="584"/>
      <c r="C9" s="556"/>
      <c r="D9" s="556"/>
      <c r="E9" s="556"/>
      <c r="F9" s="556"/>
      <c r="G9" s="556"/>
      <c r="H9" s="556"/>
      <c r="I9" s="555" t="str">
        <f>IF(Langue=0,O16,P16)</f>
        <v>Ville 
et 
province</v>
      </c>
      <c r="J9" s="555" t="str">
        <f>IF(Langue=0,O17,P17)</f>
        <v>Catégorie</v>
      </c>
      <c r="K9" s="555" t="str">
        <f>IF(Langue=0,O18,P18)</f>
        <v>Évaluation</v>
      </c>
      <c r="L9" s="555" t="str">
        <f>IF(Langue=0,O19,P19)</f>
        <v>Année</v>
      </c>
      <c r="M9" s="556"/>
      <c r="O9" s="120" t="s">
        <v>380</v>
      </c>
      <c r="P9" s="36" t="s">
        <v>384</v>
      </c>
      <c r="Q9" s="323"/>
      <c r="R9" s="329"/>
      <c r="S9" s="329"/>
    </row>
    <row r="10" spans="1:19" ht="29.25" customHeight="1">
      <c r="A10" s="583"/>
      <c r="B10" s="584"/>
      <c r="C10" s="556"/>
      <c r="D10" s="556"/>
      <c r="E10" s="556"/>
      <c r="F10" s="556"/>
      <c r="G10" s="556"/>
      <c r="H10" s="556"/>
      <c r="I10" s="556"/>
      <c r="J10" s="556"/>
      <c r="K10" s="556"/>
      <c r="L10" s="556"/>
      <c r="M10" s="556"/>
      <c r="O10" s="120" t="s">
        <v>27</v>
      </c>
      <c r="P10" s="36" t="s">
        <v>127</v>
      </c>
      <c r="R10" s="331" t="s">
        <v>325</v>
      </c>
      <c r="S10" s="329" t="s">
        <v>381</v>
      </c>
    </row>
    <row r="11" spans="1:19" ht="15" customHeight="1">
      <c r="A11" s="34"/>
      <c r="B11" s="72" t="s">
        <v>43</v>
      </c>
      <c r="C11" s="56" t="s">
        <v>42</v>
      </c>
      <c r="D11" s="56" t="s">
        <v>55</v>
      </c>
      <c r="E11" s="56" t="s">
        <v>56</v>
      </c>
      <c r="F11" s="57" t="s">
        <v>46</v>
      </c>
      <c r="G11" s="57" t="s">
        <v>47</v>
      </c>
      <c r="H11" s="57" t="s">
        <v>48</v>
      </c>
      <c r="I11" s="57" t="s">
        <v>49</v>
      </c>
      <c r="J11" s="57" t="s">
        <v>50</v>
      </c>
      <c r="K11" s="57" t="s">
        <v>11</v>
      </c>
      <c r="L11" s="57" t="s">
        <v>8</v>
      </c>
      <c r="M11" s="57" t="s">
        <v>9</v>
      </c>
      <c r="O11" s="136" t="s">
        <v>141</v>
      </c>
      <c r="P11" s="58" t="s">
        <v>142</v>
      </c>
      <c r="R11" s="329"/>
      <c r="S11" s="329"/>
    </row>
    <row r="12" spans="1:19" s="142" customFormat="1" ht="15" customHeight="1">
      <c r="A12" s="70" t="s">
        <v>51</v>
      </c>
      <c r="B12" s="158"/>
      <c r="C12" s="159"/>
      <c r="D12" s="158"/>
      <c r="E12" s="160"/>
      <c r="F12" s="156"/>
      <c r="G12" s="156"/>
      <c r="H12" s="157"/>
      <c r="I12" s="159"/>
      <c r="J12" s="159"/>
      <c r="K12" s="157"/>
      <c r="L12" s="158"/>
      <c r="M12" s="314"/>
      <c r="O12" s="120" t="s">
        <v>28</v>
      </c>
      <c r="P12" s="36" t="s">
        <v>143</v>
      </c>
      <c r="R12" s="330"/>
      <c r="S12" s="330"/>
    </row>
    <row r="13" spans="1:19" s="142" customFormat="1" ht="15" customHeight="1">
      <c r="A13" s="70" t="s">
        <v>23</v>
      </c>
      <c r="B13" s="158"/>
      <c r="C13" s="159"/>
      <c r="D13" s="158"/>
      <c r="E13" s="160"/>
      <c r="F13" s="156"/>
      <c r="G13" s="156"/>
      <c r="H13" s="157"/>
      <c r="I13" s="159"/>
      <c r="J13" s="159"/>
      <c r="K13" s="157"/>
      <c r="L13" s="158"/>
      <c r="M13" s="314"/>
      <c r="O13" s="120" t="s">
        <v>29</v>
      </c>
      <c r="P13" s="36" t="s">
        <v>128</v>
      </c>
      <c r="R13" s="250"/>
      <c r="S13" s="250"/>
    </row>
    <row r="14" spans="1:19" s="142" customFormat="1" ht="15" customHeight="1">
      <c r="A14" s="70" t="s">
        <v>24</v>
      </c>
      <c r="B14" s="158"/>
      <c r="C14" s="159"/>
      <c r="D14" s="158"/>
      <c r="E14" s="160"/>
      <c r="F14" s="156"/>
      <c r="G14" s="156"/>
      <c r="H14" s="157"/>
      <c r="I14" s="159"/>
      <c r="J14" s="159"/>
      <c r="K14" s="157"/>
      <c r="L14" s="158"/>
      <c r="M14" s="314"/>
      <c r="O14" s="120" t="s">
        <v>15</v>
      </c>
      <c r="P14" s="36" t="s">
        <v>129</v>
      </c>
      <c r="R14" s="250"/>
      <c r="S14" s="250"/>
    </row>
    <row r="15" spans="1:19" s="142" customFormat="1" ht="15" customHeight="1">
      <c r="A15" s="70" t="s">
        <v>25</v>
      </c>
      <c r="B15" s="158"/>
      <c r="C15" s="159"/>
      <c r="D15" s="158"/>
      <c r="E15" s="160"/>
      <c r="F15" s="156"/>
      <c r="G15" s="156"/>
      <c r="H15" s="157"/>
      <c r="I15" s="159"/>
      <c r="J15" s="159"/>
      <c r="K15" s="157"/>
      <c r="L15" s="158"/>
      <c r="M15" s="314"/>
      <c r="O15" s="120" t="s">
        <v>7</v>
      </c>
      <c r="P15" s="36" t="s">
        <v>124</v>
      </c>
      <c r="R15" s="250"/>
      <c r="S15" s="250"/>
    </row>
    <row r="16" spans="1:19" s="142" customFormat="1" ht="15" customHeight="1">
      <c r="A16" s="70" t="s">
        <v>41</v>
      </c>
      <c r="B16" s="158"/>
      <c r="C16" s="159"/>
      <c r="D16" s="158"/>
      <c r="E16" s="160"/>
      <c r="F16" s="156"/>
      <c r="G16" s="156"/>
      <c r="H16" s="157"/>
      <c r="I16" s="159"/>
      <c r="J16" s="159"/>
      <c r="K16" s="157"/>
      <c r="L16" s="158"/>
      <c r="M16" s="314"/>
      <c r="O16" s="120" t="s">
        <v>36</v>
      </c>
      <c r="P16" s="36" t="s">
        <v>130</v>
      </c>
      <c r="R16" s="250"/>
      <c r="S16" s="250"/>
    </row>
    <row r="17" spans="1:19" s="142" customFormat="1" ht="15" customHeight="1">
      <c r="A17" s="70" t="s">
        <v>19</v>
      </c>
      <c r="B17" s="158"/>
      <c r="C17" s="159"/>
      <c r="D17" s="158"/>
      <c r="E17" s="160"/>
      <c r="F17" s="156"/>
      <c r="G17" s="156"/>
      <c r="H17" s="157"/>
      <c r="I17" s="159"/>
      <c r="J17" s="159"/>
      <c r="K17" s="157"/>
      <c r="L17" s="158"/>
      <c r="M17" s="314"/>
      <c r="O17" s="120" t="s">
        <v>5</v>
      </c>
      <c r="P17" s="36" t="s">
        <v>121</v>
      </c>
      <c r="R17" s="250"/>
      <c r="S17" s="250"/>
    </row>
    <row r="18" spans="1:19" s="142" customFormat="1" ht="15" customHeight="1">
      <c r="A18" s="70" t="s">
        <v>20</v>
      </c>
      <c r="B18" s="158"/>
      <c r="C18" s="159"/>
      <c r="D18" s="158"/>
      <c r="E18" s="160"/>
      <c r="F18" s="156"/>
      <c r="G18" s="156"/>
      <c r="H18" s="157"/>
      <c r="I18" s="159"/>
      <c r="J18" s="159"/>
      <c r="K18" s="157"/>
      <c r="L18" s="158"/>
      <c r="M18" s="314"/>
      <c r="O18" s="120" t="s">
        <v>58</v>
      </c>
      <c r="P18" s="36" t="s">
        <v>122</v>
      </c>
      <c r="R18" s="250"/>
      <c r="S18" s="250"/>
    </row>
    <row r="19" spans="1:19" s="142" customFormat="1" ht="15" customHeight="1">
      <c r="A19" s="70" t="s">
        <v>21</v>
      </c>
      <c r="B19" s="158"/>
      <c r="C19" s="159"/>
      <c r="D19" s="158"/>
      <c r="E19" s="160"/>
      <c r="F19" s="156"/>
      <c r="G19" s="156"/>
      <c r="H19" s="157"/>
      <c r="I19" s="159"/>
      <c r="J19" s="159"/>
      <c r="K19" s="157"/>
      <c r="L19" s="158"/>
      <c r="M19" s="314"/>
      <c r="O19" s="120" t="s">
        <v>14</v>
      </c>
      <c r="P19" s="36" t="s">
        <v>123</v>
      </c>
      <c r="R19" s="250"/>
      <c r="S19" s="250"/>
    </row>
    <row r="20" spans="1:19" s="142" customFormat="1" ht="15" customHeight="1">
      <c r="A20" s="70" t="s">
        <v>57</v>
      </c>
      <c r="B20" s="158"/>
      <c r="C20" s="159"/>
      <c r="D20" s="158"/>
      <c r="E20" s="160"/>
      <c r="F20" s="156"/>
      <c r="G20" s="156"/>
      <c r="H20" s="157"/>
      <c r="I20" s="159"/>
      <c r="J20" s="159"/>
      <c r="K20" s="157"/>
      <c r="L20" s="158"/>
      <c r="M20" s="314"/>
      <c r="O20" s="120" t="s">
        <v>13</v>
      </c>
      <c r="P20" s="36" t="s">
        <v>131</v>
      </c>
      <c r="R20" s="250"/>
      <c r="S20" s="250"/>
    </row>
    <row r="21" spans="1:19" s="142" customFormat="1" ht="15" customHeight="1">
      <c r="A21" s="69">
        <v>100</v>
      </c>
      <c r="B21" s="158"/>
      <c r="C21" s="159"/>
      <c r="D21" s="158"/>
      <c r="E21" s="160"/>
      <c r="F21" s="156"/>
      <c r="G21" s="156"/>
      <c r="H21" s="157"/>
      <c r="I21" s="159"/>
      <c r="J21" s="159"/>
      <c r="K21" s="157"/>
      <c r="L21" s="158"/>
      <c r="M21" s="314"/>
      <c r="O21" s="143" t="s">
        <v>206</v>
      </c>
      <c r="P21" s="31" t="s">
        <v>207</v>
      </c>
      <c r="R21" s="250"/>
      <c r="S21" s="250"/>
    </row>
    <row r="22" spans="1:19" s="142" customFormat="1" ht="15" customHeight="1">
      <c r="A22" s="69">
        <v>110</v>
      </c>
      <c r="B22" s="158"/>
      <c r="C22" s="159"/>
      <c r="D22" s="158"/>
      <c r="E22" s="160"/>
      <c r="F22" s="156"/>
      <c r="G22" s="156"/>
      <c r="H22" s="157"/>
      <c r="I22" s="159"/>
      <c r="J22" s="159"/>
      <c r="K22" s="157"/>
      <c r="L22" s="158"/>
      <c r="M22" s="314"/>
      <c r="P22" s="121"/>
      <c r="R22" s="250"/>
      <c r="S22" s="250"/>
    </row>
    <row r="23" spans="1:19" s="142" customFormat="1" ht="15" customHeight="1">
      <c r="A23" s="69">
        <v>120</v>
      </c>
      <c r="B23" s="158"/>
      <c r="C23" s="159"/>
      <c r="D23" s="158"/>
      <c r="E23" s="160"/>
      <c r="F23" s="156"/>
      <c r="G23" s="156"/>
      <c r="H23" s="157"/>
      <c r="I23" s="159"/>
      <c r="J23" s="159"/>
      <c r="K23" s="157"/>
      <c r="L23" s="158"/>
      <c r="M23" s="314"/>
      <c r="P23" s="25"/>
      <c r="R23" s="250"/>
      <c r="S23" s="250"/>
    </row>
    <row r="24" spans="1:19" s="142" customFormat="1" ht="15" customHeight="1">
      <c r="A24" s="69">
        <v>130</v>
      </c>
      <c r="B24" s="158"/>
      <c r="C24" s="159"/>
      <c r="D24" s="158"/>
      <c r="E24" s="160"/>
      <c r="F24" s="156"/>
      <c r="G24" s="156"/>
      <c r="H24" s="157"/>
      <c r="I24" s="159"/>
      <c r="J24" s="159"/>
      <c r="K24" s="157"/>
      <c r="L24" s="158"/>
      <c r="M24" s="314"/>
      <c r="O24" s="142" t="s">
        <v>202</v>
      </c>
      <c r="P24" s="25" t="s">
        <v>119</v>
      </c>
      <c r="R24" s="250"/>
      <c r="S24" s="250"/>
    </row>
    <row r="25" spans="1:19" s="142" customFormat="1" ht="15" customHeight="1">
      <c r="A25" s="69">
        <v>140</v>
      </c>
      <c r="B25" s="158"/>
      <c r="C25" s="159"/>
      <c r="D25" s="158"/>
      <c r="E25" s="160"/>
      <c r="F25" s="156"/>
      <c r="G25" s="156"/>
      <c r="H25" s="157"/>
      <c r="I25" s="159"/>
      <c r="J25" s="159"/>
      <c r="K25" s="157"/>
      <c r="L25" s="158"/>
      <c r="M25" s="314"/>
      <c r="O25" s="142" t="s">
        <v>201</v>
      </c>
      <c r="P25" s="25" t="s">
        <v>383</v>
      </c>
      <c r="Q25" s="358"/>
      <c r="R25" s="250"/>
      <c r="S25" s="250"/>
    </row>
    <row r="26" spans="1:19" s="142" customFormat="1" ht="15" customHeight="1">
      <c r="A26" s="69">
        <v>150</v>
      </c>
      <c r="B26" s="158"/>
      <c r="C26" s="159"/>
      <c r="D26" s="158"/>
      <c r="E26" s="160"/>
      <c r="F26" s="156"/>
      <c r="G26" s="156"/>
      <c r="H26" s="157"/>
      <c r="I26" s="159"/>
      <c r="J26" s="159"/>
      <c r="K26" s="157"/>
      <c r="L26" s="158"/>
      <c r="M26" s="314"/>
      <c r="O26" s="97" t="str">
        <f>IF(Langue=0,O24,P24)</f>
        <v>Résidentiel</v>
      </c>
      <c r="P26" s="25"/>
      <c r="R26" s="250"/>
      <c r="S26" s="250"/>
    </row>
    <row r="27" spans="1:19" s="142" customFormat="1" ht="15" customHeight="1">
      <c r="A27" s="69">
        <v>160</v>
      </c>
      <c r="B27" s="158"/>
      <c r="C27" s="159"/>
      <c r="D27" s="158"/>
      <c r="E27" s="160"/>
      <c r="F27" s="156"/>
      <c r="G27" s="156"/>
      <c r="H27" s="157"/>
      <c r="I27" s="159"/>
      <c r="J27" s="159"/>
      <c r="K27" s="157"/>
      <c r="L27" s="158"/>
      <c r="M27" s="314"/>
      <c r="O27" s="97" t="str">
        <f>IF(Langue=0,O25,P25)</f>
        <v>Non résidentiel</v>
      </c>
      <c r="P27" s="25"/>
      <c r="R27" s="250"/>
      <c r="S27" s="250"/>
    </row>
    <row r="28" spans="1:19" s="142" customFormat="1" ht="15" customHeight="1">
      <c r="A28" s="69">
        <v>170</v>
      </c>
      <c r="B28" s="158"/>
      <c r="C28" s="159"/>
      <c r="D28" s="158"/>
      <c r="E28" s="160"/>
      <c r="F28" s="156"/>
      <c r="G28" s="156"/>
      <c r="H28" s="157"/>
      <c r="I28" s="159"/>
      <c r="J28" s="159"/>
      <c r="K28" s="157"/>
      <c r="L28" s="158"/>
      <c r="M28" s="314"/>
      <c r="P28" s="25"/>
      <c r="R28" s="250"/>
      <c r="S28" s="250"/>
    </row>
    <row r="29" spans="1:19" s="142" customFormat="1" ht="15" customHeight="1">
      <c r="A29" s="69">
        <v>180</v>
      </c>
      <c r="B29" s="357"/>
      <c r="C29" s="162"/>
      <c r="D29" s="161"/>
      <c r="E29" s="163"/>
      <c r="F29" s="156"/>
      <c r="G29" s="156"/>
      <c r="H29" s="157"/>
      <c r="I29" s="162"/>
      <c r="J29" s="162"/>
      <c r="K29" s="157"/>
      <c r="L29" s="161"/>
      <c r="M29" s="315"/>
      <c r="P29" s="25"/>
      <c r="R29" s="250"/>
      <c r="S29" s="250"/>
    </row>
    <row r="30" spans="1:19" s="128" customFormat="1" ht="22.5" customHeight="1">
      <c r="A30" s="54">
        <v>199</v>
      </c>
      <c r="B30" s="149" t="s">
        <v>4</v>
      </c>
      <c r="C30" s="150"/>
      <c r="D30" s="150"/>
      <c r="E30" s="150"/>
      <c r="F30" s="164">
        <f>SUM(F12:F29)</f>
        <v>0</v>
      </c>
      <c r="G30" s="164">
        <f>SUM(G12:G29)</f>
        <v>0</v>
      </c>
      <c r="H30" s="165">
        <f>SUM(H12:H29)</f>
        <v>0</v>
      </c>
      <c r="I30" s="10"/>
      <c r="J30" s="10"/>
      <c r="K30" s="165">
        <f>SUM(K12:K29)</f>
        <v>0</v>
      </c>
      <c r="L30" s="73"/>
      <c r="M30" s="316"/>
      <c r="P30" s="24"/>
      <c r="R30" s="32"/>
      <c r="S30" s="32"/>
    </row>
    <row r="31" spans="1:19">
      <c r="A31" s="557" t="str">
        <f>IF(Langue=0,O31,P31)</f>
        <v>Type de prêt (01)</v>
      </c>
      <c r="B31" s="558"/>
      <c r="C31" s="559"/>
      <c r="D31" s="6"/>
      <c r="E31" s="3"/>
      <c r="F31" s="308"/>
      <c r="G31" s="4"/>
      <c r="H31" s="303"/>
      <c r="I31" s="303"/>
      <c r="J31" s="303"/>
      <c r="K31" s="152"/>
      <c r="M31" s="304"/>
      <c r="O31" s="140" t="s">
        <v>62</v>
      </c>
      <c r="P31" s="26" t="s">
        <v>144</v>
      </c>
    </row>
    <row r="32" spans="1:19" ht="28.8">
      <c r="A32" s="59">
        <v>1</v>
      </c>
      <c r="B32" s="561" t="str">
        <f>IF(Langue=0,O32,P32)</f>
        <v>Hypothécaire</v>
      </c>
      <c r="C32" s="562"/>
      <c r="E32" s="303"/>
      <c r="F32" s="303"/>
      <c r="G32" s="303"/>
      <c r="H32" s="303" t="s">
        <v>34</v>
      </c>
      <c r="I32" s="303"/>
      <c r="J32" s="303"/>
      <c r="K32" s="303"/>
      <c r="M32" s="304"/>
      <c r="O32" s="128" t="s">
        <v>60</v>
      </c>
      <c r="P32" s="24" t="s">
        <v>125</v>
      </c>
      <c r="R32" s="295" t="s">
        <v>316</v>
      </c>
      <c r="S32" s="137" t="s">
        <v>382</v>
      </c>
    </row>
    <row r="33" spans="1:16">
      <c r="A33" s="60">
        <v>2</v>
      </c>
      <c r="B33" s="561" t="str">
        <f>IF(Langue=0,O33,P33)</f>
        <v>Consommation</v>
      </c>
      <c r="C33" s="562"/>
      <c r="E33" s="303"/>
      <c r="F33" s="303"/>
      <c r="G33" s="303"/>
      <c r="H33" s="303"/>
      <c r="I33" s="303"/>
      <c r="J33" s="303"/>
      <c r="K33" s="303"/>
      <c r="M33" s="304"/>
      <c r="O33" s="32" t="s">
        <v>1</v>
      </c>
      <c r="P33" s="33" t="s">
        <v>84</v>
      </c>
    </row>
    <row r="34" spans="1:16">
      <c r="A34" s="61">
        <v>3</v>
      </c>
      <c r="B34" s="560" t="str">
        <f>IF(Langue=0,O34,P34)</f>
        <v>Crédit-bail</v>
      </c>
      <c r="C34" s="560"/>
      <c r="E34" s="303"/>
      <c r="F34" s="303"/>
      <c r="G34" s="303"/>
      <c r="H34" s="303"/>
      <c r="I34" s="303"/>
      <c r="J34" s="303"/>
      <c r="K34" s="303"/>
      <c r="M34" s="304"/>
      <c r="O34" s="121" t="s">
        <v>6</v>
      </c>
      <c r="P34" s="28" t="s">
        <v>111</v>
      </c>
    </row>
    <row r="35" spans="1:16">
      <c r="A35" s="12">
        <v>4</v>
      </c>
      <c r="B35" s="560" t="str">
        <f>IF(Langue=0,O35,P35)</f>
        <v>Financement une acquisition</v>
      </c>
      <c r="C35" s="560"/>
      <c r="D35" s="310"/>
      <c r="E35" s="310"/>
      <c r="F35" s="310"/>
      <c r="G35" s="310"/>
      <c r="H35" s="310"/>
      <c r="I35" s="310"/>
      <c r="J35" s="310"/>
      <c r="K35" s="310"/>
      <c r="L35" s="5"/>
      <c r="M35" s="62"/>
      <c r="O35" s="307" t="s">
        <v>321</v>
      </c>
      <c r="P35" s="28" t="s">
        <v>322</v>
      </c>
    </row>
    <row r="36" spans="1:16">
      <c r="A36" s="61">
        <v>5</v>
      </c>
      <c r="B36" s="560" t="str">
        <f>IF(Langue=0,O36,P36)</f>
        <v>Autres</v>
      </c>
      <c r="C36" s="560"/>
      <c r="E36" s="303"/>
      <c r="F36" s="303"/>
      <c r="G36" s="303"/>
      <c r="H36" s="303"/>
      <c r="I36" s="303"/>
      <c r="J36" s="303"/>
      <c r="K36" s="303"/>
      <c r="M36" s="304"/>
      <c r="O36" s="32" t="s">
        <v>0</v>
      </c>
      <c r="P36" s="33" t="s">
        <v>146</v>
      </c>
    </row>
    <row r="37" spans="1:16">
      <c r="A37" s="13"/>
      <c r="B37" s="502"/>
      <c r="C37" s="502"/>
      <c r="E37" s="303"/>
      <c r="F37" s="303"/>
      <c r="G37" s="303"/>
      <c r="H37" s="303"/>
      <c r="I37" s="303"/>
      <c r="J37" s="303"/>
      <c r="K37" s="303"/>
      <c r="M37" s="304"/>
      <c r="O37" s="32"/>
      <c r="P37" s="33"/>
    </row>
    <row r="38" spans="1:16">
      <c r="A38" s="501"/>
      <c r="B38" s="502"/>
      <c r="C38" s="502"/>
      <c r="D38" s="502"/>
      <c r="E38" s="502"/>
      <c r="F38" s="502"/>
      <c r="G38" s="502"/>
      <c r="H38" s="502"/>
      <c r="I38" s="502"/>
      <c r="J38" s="502"/>
      <c r="K38" s="502"/>
      <c r="L38" s="502"/>
      <c r="M38" s="503"/>
    </row>
    <row r="39" spans="1:16">
      <c r="A39" s="563">
        <f>Certification!A48+1</f>
        <v>3</v>
      </c>
      <c r="B39" s="564"/>
      <c r="C39" s="564"/>
      <c r="D39" s="564"/>
      <c r="E39" s="564"/>
      <c r="F39" s="564"/>
      <c r="G39" s="564"/>
      <c r="H39" s="564"/>
      <c r="I39" s="564"/>
      <c r="J39" s="564"/>
      <c r="K39" s="564"/>
      <c r="L39" s="564"/>
      <c r="M39" s="565"/>
    </row>
  </sheetData>
  <sheetProtection algorithmName="SHA-512" hashValue="SIx1zVP702JQm/II7TILJnVunfsM9k6L3HGskWODBgu8nmrI4sZOAdufHNoJiTx6swm2AOk7Fh60E1JKBimQlg==" saltValue="/CXE4fxr4uIBGagbn1vqRA==" spinCount="100000" sheet="1" objects="1" scenarios="1" selectLockedCells="1"/>
  <mergeCells count="27">
    <mergeCell ref="A39:M39"/>
    <mergeCell ref="A3:M3"/>
    <mergeCell ref="A4:M4"/>
    <mergeCell ref="A5:M5"/>
    <mergeCell ref="A6:M6"/>
    <mergeCell ref="B35:C35"/>
    <mergeCell ref="A7:M7"/>
    <mergeCell ref="B32:C32"/>
    <mergeCell ref="B37:C37"/>
    <mergeCell ref="H8:H10"/>
    <mergeCell ref="I8:L8"/>
    <mergeCell ref="F8:F10"/>
    <mergeCell ref="A8:B10"/>
    <mergeCell ref="C8:C10"/>
    <mergeCell ref="D8:D10"/>
    <mergeCell ref="E8:E10"/>
    <mergeCell ref="G8:G10"/>
    <mergeCell ref="A31:C31"/>
    <mergeCell ref="A38:M38"/>
    <mergeCell ref="M8:M10"/>
    <mergeCell ref="B36:C36"/>
    <mergeCell ref="I9:I10"/>
    <mergeCell ref="J9:J10"/>
    <mergeCell ref="K9:K10"/>
    <mergeCell ref="L9:L10"/>
    <mergeCell ref="B33:C33"/>
    <mergeCell ref="B34:C34"/>
  </mergeCells>
  <dataValidations count="3">
    <dataValidation type="list" allowBlank="1" showInputMessage="1" showErrorMessage="1" sqref="J12:J29" xr:uid="{00000000-0002-0000-0300-000000000000}">
      <formula1>$O$26:$O$27</formula1>
    </dataValidation>
    <dataValidation type="whole" errorStyle="warning" operator="lessThan" allowBlank="1" showErrorMessage="1" errorTitle="Avertissement / Warning" error="Le solde du prêt doit être inférieur au prêt original / Loan balance must be less than original loan" sqref="G12:G29" xr:uid="{00000000-0002-0000-0300-000001000000}">
      <formula1>F12</formula1>
    </dataValidation>
    <dataValidation type="list" allowBlank="1" showErrorMessage="1" error="Saisir le type de prêt selon le tableau ci-dessous (valeur de 1 à 6)_x000a__x000a_The type of loan is a value between 1 and 6" sqref="B12:B29" xr:uid="{00000000-0002-0000-0300-000002000000}">
      <formula1>$A$32:$A$36</formula1>
    </dataValidation>
  </dataValidations>
  <printOptions horizontalCentered="1"/>
  <pageMargins left="0.97370078740157495" right="0.39370078740157499" top="0.59055118110236204" bottom="0.59055118110236204" header="0.31496062992126" footer="0.31496062992126"/>
  <pageSetup scale="76" orientation="landscape" r:id="rId1"/>
  <colBreaks count="1" manualBreakCount="1">
    <brk id="13" max="1048575" man="1"/>
  </colBreaks>
  <ignoredErrors>
    <ignoredError sqref="A12:A20 B11:M11"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5065D-D438-47C3-81E7-CE8C7EE7AA38}">
  <sheetPr codeName="Feuil38">
    <tabColor rgb="FF5E9732"/>
    <pageSetUpPr fitToPage="1"/>
  </sheetPr>
  <dimension ref="A1:L42"/>
  <sheetViews>
    <sheetView workbookViewId="0">
      <selection activeCell="B11" sqref="B11"/>
    </sheetView>
  </sheetViews>
  <sheetFormatPr baseColWidth="10" defaultColWidth="11.44140625" defaultRowHeight="14.4" outlineLevelCol="1"/>
  <cols>
    <col min="1" max="1" width="5.88671875" style="121" customWidth="1"/>
    <col min="2" max="2" width="43.44140625" style="121" customWidth="1"/>
    <col min="3" max="3" width="15.5546875" style="121" customWidth="1"/>
    <col min="4" max="4" width="25.88671875" style="121" customWidth="1"/>
    <col min="5" max="5" width="26.5546875" style="121" customWidth="1"/>
    <col min="6" max="6" width="1.44140625" style="121" customWidth="1"/>
    <col min="7" max="7" width="55.88671875" style="121" hidden="1" customWidth="1" outlineLevel="1"/>
    <col min="8" max="8" width="30" style="121" hidden="1" customWidth="1" outlineLevel="1"/>
    <col min="9" max="9" width="11.44140625" style="121" customWidth="1" collapsed="1"/>
    <col min="10" max="10" width="11.44140625" style="121"/>
    <col min="11" max="11" width="11.44140625" style="121" hidden="1" customWidth="1"/>
    <col min="12" max="12" width="68.6640625" style="121" hidden="1" customWidth="1"/>
    <col min="13" max="16384" width="11.44140625" style="121"/>
  </cols>
  <sheetData>
    <row r="1" spans="1:12" ht="24" customHeight="1">
      <c r="A1" s="237" t="str">
        <f>IF(Langue=0,"ANNEXE "&amp;'T des M - T of C'!A9,"SCHEDULE "&amp;'T des M - T of C'!A9)</f>
        <v>ANNEXE 1400</v>
      </c>
      <c r="B1" s="238"/>
      <c r="C1" s="238"/>
      <c r="D1" s="238"/>
      <c r="E1" s="37" t="str">
        <f>Identification!$A$15</f>
        <v>ÉTAT ANNUEL DE LA SITUATION DES AFFAIRES AU QUÉBEC</v>
      </c>
      <c r="I1" s="327"/>
      <c r="J1" s="327"/>
      <c r="K1" s="331" t="s">
        <v>314</v>
      </c>
      <c r="L1" s="329" t="s">
        <v>385</v>
      </c>
    </row>
    <row r="2" spans="1:12">
      <c r="B2" s="235"/>
      <c r="C2" s="235"/>
      <c r="D2" s="235"/>
      <c r="E2" s="236"/>
      <c r="I2" s="327"/>
      <c r="J2" s="327"/>
      <c r="K2" s="329"/>
      <c r="L2" s="329"/>
    </row>
    <row r="3" spans="1:12" ht="22.5" customHeight="1">
      <c r="A3" s="585">
        <f>Identification!G12</f>
        <v>0</v>
      </c>
      <c r="B3" s="586"/>
      <c r="C3" s="586"/>
      <c r="D3" s="586"/>
      <c r="E3" s="587"/>
      <c r="F3" s="184"/>
      <c r="G3" s="182"/>
      <c r="H3" s="182"/>
      <c r="I3" s="327"/>
      <c r="J3" s="327"/>
      <c r="K3" s="327"/>
      <c r="L3" s="327"/>
    </row>
    <row r="4" spans="1:12" ht="22.5" customHeight="1">
      <c r="A4" s="566" t="str">
        <f>UPPER('T des M - T of C'!B9)</f>
        <v>PLACEMENTS EN ACTIONS DANS LES FILIALES</v>
      </c>
      <c r="B4" s="567"/>
      <c r="C4" s="567"/>
      <c r="D4" s="567"/>
      <c r="E4" s="568"/>
      <c r="F4" s="55"/>
      <c r="I4" s="327"/>
      <c r="J4" s="327"/>
      <c r="K4" s="327"/>
      <c r="L4" s="327"/>
    </row>
    <row r="5" spans="1:12" ht="22.5" customHeight="1">
      <c r="A5" s="597" t="str">
        <f>IF(Langue=0,"au "&amp;Identification!J19,"As at "&amp;Identification!J19)</f>
        <v xml:space="preserve">au </v>
      </c>
      <c r="B5" s="598"/>
      <c r="C5" s="598"/>
      <c r="D5" s="598"/>
      <c r="E5" s="599"/>
      <c r="F5" s="55"/>
      <c r="I5" s="327"/>
      <c r="J5" s="327"/>
      <c r="K5" s="327"/>
      <c r="L5" s="327"/>
    </row>
    <row r="6" spans="1:12" ht="15.6">
      <c r="A6" s="600" t="str">
        <f>IF(Langue=0,G6,H6)</f>
        <v>($000)</v>
      </c>
      <c r="B6" s="601"/>
      <c r="C6" s="601"/>
      <c r="D6" s="601"/>
      <c r="E6" s="602"/>
      <c r="F6" s="151"/>
      <c r="G6" s="23" t="s">
        <v>83</v>
      </c>
      <c r="H6" s="53" t="s">
        <v>83</v>
      </c>
      <c r="I6" s="327"/>
      <c r="J6" s="327"/>
      <c r="K6" s="327"/>
      <c r="L6" s="327"/>
    </row>
    <row r="7" spans="1:12" ht="11.25" customHeight="1">
      <c r="A7" s="317"/>
      <c r="B7" s="318"/>
      <c r="C7" s="318"/>
      <c r="D7" s="318"/>
      <c r="E7" s="319"/>
      <c r="H7" s="28"/>
      <c r="I7" s="327"/>
      <c r="J7" s="327"/>
      <c r="K7" s="327"/>
      <c r="L7" s="332"/>
    </row>
    <row r="8" spans="1:12" s="142" customFormat="1" ht="15" customHeight="1">
      <c r="A8" s="581" t="str">
        <f>IF(Langue=0,G8,H8)</f>
        <v>NOM DE LA FILIALE</v>
      </c>
      <c r="B8" s="582"/>
      <c r="C8" s="555" t="str">
        <f>IF(Langue=0,G9,H9)</f>
        <v>% des actions détenues</v>
      </c>
      <c r="D8" s="555" t="str">
        <f>IF(Langue=0,G10,H10)</f>
        <v>Description des placements en actions</v>
      </c>
      <c r="E8" s="555" t="str">
        <f>IF(Langue=0,G11,H11)</f>
        <v>Valeur inscrite au bilan (méthode de la mise en équivalence)</v>
      </c>
      <c r="G8" s="134" t="s">
        <v>61</v>
      </c>
      <c r="H8" s="35" t="s">
        <v>126</v>
      </c>
      <c r="I8" s="250"/>
      <c r="J8" s="250"/>
      <c r="K8" s="250"/>
      <c r="L8" s="250"/>
    </row>
    <row r="9" spans="1:12" s="142" customFormat="1" ht="37.5" customHeight="1">
      <c r="A9" s="583"/>
      <c r="B9" s="584"/>
      <c r="C9" s="556"/>
      <c r="D9" s="556"/>
      <c r="E9" s="556"/>
      <c r="G9" s="120" t="s">
        <v>30</v>
      </c>
      <c r="H9" s="36" t="s">
        <v>132</v>
      </c>
      <c r="I9" s="250"/>
      <c r="J9" s="250"/>
      <c r="K9" s="341" t="s">
        <v>315</v>
      </c>
      <c r="L9" s="342" t="s">
        <v>319</v>
      </c>
    </row>
    <row r="10" spans="1:12" s="142" customFormat="1">
      <c r="A10" s="34"/>
      <c r="B10" s="72" t="s">
        <v>43</v>
      </c>
      <c r="C10" s="56" t="s">
        <v>42</v>
      </c>
      <c r="D10" s="56" t="s">
        <v>55</v>
      </c>
      <c r="E10" s="56" t="s">
        <v>45</v>
      </c>
      <c r="G10" s="120" t="s">
        <v>31</v>
      </c>
      <c r="H10" s="36" t="s">
        <v>133</v>
      </c>
      <c r="I10" s="250"/>
      <c r="J10" s="250"/>
      <c r="K10" s="250"/>
      <c r="L10" s="250"/>
    </row>
    <row r="11" spans="1:12">
      <c r="A11" s="74" t="s">
        <v>51</v>
      </c>
      <c r="B11" s="166"/>
      <c r="C11" s="160"/>
      <c r="D11" s="166"/>
      <c r="E11" s="155"/>
      <c r="G11" s="120" t="s">
        <v>33</v>
      </c>
      <c r="H11" s="36" t="s">
        <v>134</v>
      </c>
      <c r="I11" s="327"/>
      <c r="J11" s="327"/>
      <c r="K11" s="327"/>
      <c r="L11" s="327"/>
    </row>
    <row r="12" spans="1:12">
      <c r="A12" s="74" t="s">
        <v>23</v>
      </c>
      <c r="B12" s="166"/>
      <c r="C12" s="160"/>
      <c r="D12" s="166"/>
      <c r="E12" s="155"/>
      <c r="G12" s="143" t="s">
        <v>208</v>
      </c>
      <c r="H12" s="31" t="s">
        <v>209</v>
      </c>
      <c r="I12" s="327"/>
      <c r="J12" s="327"/>
      <c r="K12" s="327"/>
      <c r="L12" s="327"/>
    </row>
    <row r="13" spans="1:12">
      <c r="A13" s="74" t="s">
        <v>24</v>
      </c>
      <c r="B13" s="166"/>
      <c r="C13" s="160"/>
      <c r="D13" s="166"/>
      <c r="E13" s="155"/>
      <c r="H13" s="29"/>
      <c r="I13" s="327"/>
      <c r="J13" s="327"/>
      <c r="K13" s="327"/>
      <c r="L13" s="327"/>
    </row>
    <row r="14" spans="1:12">
      <c r="A14" s="74" t="s">
        <v>25</v>
      </c>
      <c r="B14" s="166"/>
      <c r="C14" s="160"/>
      <c r="D14" s="166"/>
      <c r="E14" s="155"/>
      <c r="H14" s="29"/>
      <c r="I14" s="327"/>
      <c r="J14" s="327"/>
      <c r="K14" s="327"/>
      <c r="L14" s="327"/>
    </row>
    <row r="15" spans="1:12">
      <c r="A15" s="74" t="s">
        <v>41</v>
      </c>
      <c r="B15" s="166"/>
      <c r="C15" s="160"/>
      <c r="D15" s="166"/>
      <c r="E15" s="155"/>
      <c r="H15" s="29"/>
      <c r="I15" s="327"/>
      <c r="J15" s="327"/>
      <c r="K15" s="327"/>
      <c r="L15" s="327"/>
    </row>
    <row r="16" spans="1:12">
      <c r="A16" s="74" t="s">
        <v>19</v>
      </c>
      <c r="B16" s="166"/>
      <c r="C16" s="160"/>
      <c r="D16" s="166"/>
      <c r="E16" s="155"/>
      <c r="H16" s="29"/>
      <c r="I16" s="327"/>
      <c r="J16" s="327"/>
      <c r="K16" s="327"/>
      <c r="L16" s="327"/>
    </row>
    <row r="17" spans="1:12">
      <c r="A17" s="74" t="s">
        <v>20</v>
      </c>
      <c r="B17" s="166"/>
      <c r="C17" s="160"/>
      <c r="D17" s="166"/>
      <c r="E17" s="155"/>
      <c r="H17" s="29"/>
      <c r="I17" s="327"/>
      <c r="J17" s="327"/>
      <c r="K17" s="327"/>
      <c r="L17" s="327"/>
    </row>
    <row r="18" spans="1:12">
      <c r="A18" s="74" t="s">
        <v>21</v>
      </c>
      <c r="B18" s="166"/>
      <c r="C18" s="160"/>
      <c r="D18" s="166"/>
      <c r="E18" s="155"/>
      <c r="H18" s="29"/>
      <c r="I18" s="327"/>
      <c r="J18" s="327"/>
      <c r="K18" s="327"/>
      <c r="L18" s="327"/>
    </row>
    <row r="19" spans="1:12">
      <c r="A19" s="74" t="s">
        <v>57</v>
      </c>
      <c r="B19" s="166"/>
      <c r="C19" s="160"/>
      <c r="D19" s="166"/>
      <c r="E19" s="155"/>
      <c r="H19" s="29"/>
      <c r="I19" s="327"/>
      <c r="J19" s="327"/>
      <c r="K19" s="327"/>
      <c r="L19" s="327"/>
    </row>
    <row r="20" spans="1:12">
      <c r="A20" s="71">
        <v>100</v>
      </c>
      <c r="B20" s="166"/>
      <c r="C20" s="160"/>
      <c r="D20" s="166"/>
      <c r="E20" s="155"/>
      <c r="H20" s="29"/>
      <c r="I20" s="327"/>
      <c r="J20" s="327"/>
      <c r="K20" s="327"/>
      <c r="L20" s="327"/>
    </row>
    <row r="21" spans="1:12">
      <c r="A21" s="75">
        <v>110</v>
      </c>
      <c r="B21" s="166"/>
      <c r="C21" s="160"/>
      <c r="D21" s="166"/>
      <c r="E21" s="155"/>
      <c r="H21" s="29"/>
      <c r="I21" s="327"/>
      <c r="J21" s="327"/>
      <c r="K21" s="327"/>
      <c r="L21" s="327"/>
    </row>
    <row r="22" spans="1:12">
      <c r="A22" s="75">
        <v>120</v>
      </c>
      <c r="B22" s="166"/>
      <c r="C22" s="160"/>
      <c r="D22" s="166"/>
      <c r="E22" s="155"/>
      <c r="H22" s="29"/>
      <c r="I22" s="327"/>
      <c r="J22" s="327"/>
      <c r="K22" s="327"/>
      <c r="L22" s="327"/>
    </row>
    <row r="23" spans="1:12">
      <c r="A23" s="75">
        <v>130</v>
      </c>
      <c r="B23" s="166"/>
      <c r="C23" s="160"/>
      <c r="D23" s="166"/>
      <c r="E23" s="155"/>
      <c r="H23" s="29"/>
      <c r="I23" s="327"/>
      <c r="J23" s="327"/>
      <c r="K23" s="327"/>
      <c r="L23" s="327"/>
    </row>
    <row r="24" spans="1:12">
      <c r="A24" s="75">
        <v>140</v>
      </c>
      <c r="B24" s="166"/>
      <c r="C24" s="160"/>
      <c r="D24" s="166"/>
      <c r="E24" s="155"/>
      <c r="H24" s="29"/>
      <c r="I24" s="327"/>
      <c r="J24" s="327"/>
      <c r="K24" s="327"/>
      <c r="L24" s="327"/>
    </row>
    <row r="25" spans="1:12">
      <c r="A25" s="75">
        <v>150</v>
      </c>
      <c r="B25" s="166"/>
      <c r="C25" s="160"/>
      <c r="D25" s="166"/>
      <c r="E25" s="155"/>
      <c r="H25" s="29"/>
      <c r="I25" s="327"/>
      <c r="J25" s="327"/>
      <c r="K25" s="327"/>
      <c r="L25" s="327"/>
    </row>
    <row r="26" spans="1:12">
      <c r="A26" s="75">
        <v>160</v>
      </c>
      <c r="B26" s="166"/>
      <c r="C26" s="160"/>
      <c r="D26" s="166"/>
      <c r="E26" s="155"/>
      <c r="H26" s="29"/>
      <c r="I26" s="327"/>
      <c r="J26" s="327"/>
      <c r="K26" s="327"/>
      <c r="L26" s="327"/>
    </row>
    <row r="27" spans="1:12">
      <c r="A27" s="75">
        <v>170</v>
      </c>
      <c r="B27" s="166"/>
      <c r="C27" s="160"/>
      <c r="D27" s="166"/>
      <c r="E27" s="155"/>
      <c r="H27" s="29"/>
      <c r="I27" s="327"/>
      <c r="J27" s="327"/>
      <c r="K27" s="327"/>
      <c r="L27" s="327"/>
    </row>
    <row r="28" spans="1:12">
      <c r="A28" s="75">
        <v>180</v>
      </c>
      <c r="B28" s="166"/>
      <c r="C28" s="160"/>
      <c r="D28" s="166"/>
      <c r="E28" s="155"/>
      <c r="H28" s="29"/>
      <c r="I28" s="327"/>
      <c r="J28" s="327"/>
      <c r="K28" s="327"/>
      <c r="L28" s="327"/>
    </row>
    <row r="29" spans="1:12">
      <c r="A29" s="75">
        <v>190</v>
      </c>
      <c r="B29" s="167"/>
      <c r="C29" s="163"/>
      <c r="D29" s="167"/>
      <c r="E29" s="348"/>
      <c r="H29" s="29"/>
      <c r="I29" s="327"/>
      <c r="J29" s="327"/>
      <c r="K29" s="327"/>
      <c r="L29" s="327"/>
    </row>
    <row r="30" spans="1:12" ht="22.5" customHeight="1">
      <c r="A30" s="63">
        <v>199</v>
      </c>
      <c r="B30" s="603" t="s">
        <v>4</v>
      </c>
      <c r="C30" s="604"/>
      <c r="D30" s="605"/>
      <c r="E30" s="349">
        <f>SUM(E11:E29)</f>
        <v>0</v>
      </c>
      <c r="G30" s="128"/>
      <c r="I30" s="327"/>
      <c r="J30" s="327"/>
      <c r="K30" s="327"/>
      <c r="L30" s="327"/>
    </row>
    <row r="31" spans="1:12">
      <c r="A31" s="588"/>
      <c r="B31" s="589"/>
      <c r="C31" s="589"/>
      <c r="D31" s="589"/>
      <c r="E31" s="590"/>
      <c r="I31" s="327"/>
      <c r="J31" s="327"/>
      <c r="K31" s="327"/>
      <c r="L31" s="327"/>
    </row>
    <row r="32" spans="1:12">
      <c r="A32" s="591"/>
      <c r="B32" s="592"/>
      <c r="C32" s="592"/>
      <c r="D32" s="592"/>
      <c r="E32" s="593"/>
      <c r="I32" s="327"/>
      <c r="J32" s="327"/>
      <c r="K32" s="327"/>
      <c r="L32" s="327"/>
    </row>
    <row r="33" spans="1:12">
      <c r="A33" s="591"/>
      <c r="B33" s="592"/>
      <c r="C33" s="592"/>
      <c r="D33" s="592"/>
      <c r="E33" s="593"/>
      <c r="I33" s="327"/>
      <c r="J33" s="327"/>
      <c r="K33" s="327"/>
      <c r="L33" s="327"/>
    </row>
    <row r="34" spans="1:12">
      <c r="A34" s="591"/>
      <c r="B34" s="592"/>
      <c r="C34" s="592"/>
      <c r="D34" s="592"/>
      <c r="E34" s="593"/>
      <c r="I34" s="327"/>
      <c r="J34" s="327"/>
      <c r="K34" s="327"/>
      <c r="L34" s="327"/>
    </row>
    <row r="35" spans="1:12">
      <c r="A35" s="591"/>
      <c r="B35" s="592"/>
      <c r="C35" s="592"/>
      <c r="D35" s="592"/>
      <c r="E35" s="593"/>
      <c r="I35" s="327"/>
      <c r="J35" s="327"/>
      <c r="K35" s="327"/>
      <c r="L35" s="327"/>
    </row>
    <row r="36" spans="1:12">
      <c r="A36" s="591"/>
      <c r="B36" s="592"/>
      <c r="C36" s="592"/>
      <c r="D36" s="592"/>
      <c r="E36" s="593"/>
      <c r="I36" s="327"/>
      <c r="J36" s="327"/>
      <c r="K36" s="327"/>
      <c r="L36" s="327"/>
    </row>
    <row r="37" spans="1:12">
      <c r="A37" s="591"/>
      <c r="B37" s="592"/>
      <c r="C37" s="592"/>
      <c r="D37" s="592"/>
      <c r="E37" s="593"/>
      <c r="I37" s="327"/>
      <c r="J37" s="327"/>
      <c r="K37" s="327"/>
      <c r="L37" s="327"/>
    </row>
    <row r="38" spans="1:12">
      <c r="A38" s="591"/>
      <c r="B38" s="592"/>
      <c r="C38" s="592"/>
      <c r="D38" s="592"/>
      <c r="E38" s="593"/>
      <c r="I38" s="327"/>
      <c r="J38" s="327"/>
      <c r="K38" s="327"/>
      <c r="L38" s="327"/>
    </row>
    <row r="39" spans="1:12">
      <c r="A39" s="591"/>
      <c r="B39" s="592"/>
      <c r="C39" s="592"/>
      <c r="D39" s="592"/>
      <c r="E39" s="593"/>
      <c r="I39" s="327"/>
      <c r="J39" s="327"/>
      <c r="K39" s="327"/>
      <c r="L39" s="327"/>
    </row>
    <row r="40" spans="1:12">
      <c r="A40" s="591"/>
      <c r="B40" s="592"/>
      <c r="C40" s="592"/>
      <c r="D40" s="592"/>
      <c r="E40" s="593"/>
      <c r="I40" s="327"/>
      <c r="J40" s="327"/>
      <c r="K40" s="327"/>
      <c r="L40" s="327"/>
    </row>
    <row r="41" spans="1:12">
      <c r="A41" s="594">
        <f>'1200'!A39+1</f>
        <v>4</v>
      </c>
      <c r="B41" s="595"/>
      <c r="C41" s="595"/>
      <c r="D41" s="595"/>
      <c r="E41" s="596"/>
      <c r="I41" s="327"/>
      <c r="J41" s="327"/>
      <c r="K41" s="327"/>
      <c r="L41" s="327"/>
    </row>
    <row r="42" spans="1:12">
      <c r="A42" s="148"/>
      <c r="B42" s="148"/>
      <c r="C42" s="148"/>
      <c r="D42" s="148"/>
      <c r="E42" s="148"/>
      <c r="I42" s="327"/>
      <c r="J42" s="327"/>
      <c r="K42" s="327"/>
      <c r="L42" s="327"/>
    </row>
  </sheetData>
  <sheetProtection algorithmName="SHA-512" hashValue="Ue/CprfCySzM0TyapB+ANmGMjAiTKDpUWk5B+wgHIhnmoIB/veqOwWoaaC0/kthndeHlaBpGT+BhvDWM2I4f7Q==" saltValue="HhiV1XKArLSp32ppdoom+A==" spinCount="100000" sheet="1" objects="1" scenarios="1" selectLockedCells="1"/>
  <mergeCells count="11">
    <mergeCell ref="A3:E3"/>
    <mergeCell ref="A4:E4"/>
    <mergeCell ref="A31:E40"/>
    <mergeCell ref="A41:E41"/>
    <mergeCell ref="A5:E5"/>
    <mergeCell ref="A6:E6"/>
    <mergeCell ref="B30:D30"/>
    <mergeCell ref="A8:B9"/>
    <mergeCell ref="C8:C9"/>
    <mergeCell ref="E8:E9"/>
    <mergeCell ref="D8:D9"/>
  </mergeCells>
  <dataValidations count="1">
    <dataValidation type="decimal" allowBlank="1" showInputMessage="1" showErrorMessage="1" error="La valeur ne doit pas dépasser 100%_x000a__x000a_The value should not exceed 100%" sqref="C11:C29" xr:uid="{00000000-0002-0000-0400-000000000000}">
      <formula1>0</formula1>
      <formula2>1</formula2>
    </dataValidation>
  </dataValidations>
  <printOptions horizontalCentered="1"/>
  <pageMargins left="0.39370078740157499" right="0.39370078740157499" top="0.59055118110236204" bottom="0.59055118110236204" header="0.31496062992126" footer="0.31496062992126"/>
  <pageSetup scale="71" orientation="portrait" r:id="rId1"/>
  <colBreaks count="1" manualBreakCount="1">
    <brk id="5" max="1048575" man="1"/>
  </colBreaks>
  <ignoredErrors>
    <ignoredError sqref="A11:A19 B10:E10" numberStoredAsText="1"/>
  </ignoredErrors>
  <drawing r:id="rId2"/>
  <extLst>
    <ext xmlns:x14="http://schemas.microsoft.com/office/spreadsheetml/2009/9/main" uri="{78C0D931-6437-407d-A8EE-F0AAD7539E65}">
      <x14:conditionalFormattings>
        <x14:conditionalFormatting xmlns:xm="http://schemas.microsoft.com/office/excel/2006/main">
          <x14:cfRule type="expression" priority="2" id="{00000000-000E-0000-0400-000002000000}">
            <xm:f>'\Coopératives\[Formulaire COOP_ 2015_VF_1.1.1.xlsx]Feuil1'!#REF!=0</xm:f>
            <x14:dxf>
              <font>
                <color theme="0"/>
              </font>
            </x14:dxf>
          </x14:cfRule>
          <xm:sqref>A4</xm:sqref>
        </x14:conditionalFormatting>
        <x14:conditionalFormatting xmlns:xm="http://schemas.microsoft.com/office/excel/2006/main">
          <x14:cfRule type="expression" priority="1" id="{00000000-000E-0000-0400-000001000000}">
            <xm:f>'\Coopératives\[Formulaire COOP_ 2015_VF_1.1.1.xlsx]Feuil1'!#REF!=0</xm:f>
            <x14:dxf>
              <font>
                <color theme="0"/>
              </font>
            </x14:dxf>
          </x14:cfRule>
          <xm:sqref>A6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BC1AA-7EEA-4FD6-AC22-CBCDEC43ECF7}">
  <sheetPr codeName="Feuil40">
    <tabColor rgb="FF5E9732"/>
  </sheetPr>
  <dimension ref="A1:N46"/>
  <sheetViews>
    <sheetView workbookViewId="0">
      <selection activeCell="A17" sqref="A17"/>
    </sheetView>
  </sheetViews>
  <sheetFormatPr baseColWidth="10" defaultColWidth="11.44140625" defaultRowHeight="14.4" outlineLevelCol="1"/>
  <cols>
    <col min="1" max="1" width="35.33203125" style="121" customWidth="1"/>
    <col min="2" max="2" width="6" style="121" customWidth="1"/>
    <col min="3" max="7" width="12.109375" style="121" customWidth="1"/>
    <col min="8" max="8" width="1.44140625" style="121" customWidth="1"/>
    <col min="9" max="9" width="35.6640625" style="121" hidden="1" customWidth="1" outlineLevel="1"/>
    <col min="10" max="10" width="37.5546875" style="121" hidden="1" customWidth="1" outlineLevel="1"/>
    <col min="11" max="11" width="11.44140625" style="121" customWidth="1" collapsed="1"/>
    <col min="12" max="13" width="0" style="121" hidden="1" customWidth="1"/>
    <col min="14" max="14" width="62" style="121" hidden="1" customWidth="1"/>
    <col min="15" max="16384" width="11.44140625" style="121"/>
  </cols>
  <sheetData>
    <row r="1" spans="1:14" ht="24" customHeight="1">
      <c r="A1" s="237" t="str">
        <f>IF(Langue=0,"ANNEXE "&amp;'T des M - T of C'!A10,"SCHEDULE "&amp;'T des M - T of C'!A10)</f>
        <v>ANNEXE 1500</v>
      </c>
      <c r="B1" s="238"/>
      <c r="C1" s="238"/>
      <c r="D1" s="238"/>
      <c r="E1" s="238"/>
      <c r="F1" s="238"/>
      <c r="G1" s="37" t="str">
        <f>Identification!A15</f>
        <v>ÉTAT ANNUEL DE LA SITUATION DES AFFAIRES AU QUÉBEC</v>
      </c>
      <c r="K1" s="327"/>
      <c r="L1" s="331" t="s">
        <v>314</v>
      </c>
      <c r="M1" s="329" t="s">
        <v>385</v>
      </c>
      <c r="N1" s="329"/>
    </row>
    <row r="2" spans="1:14">
      <c r="A2" s="303"/>
      <c r="B2" s="235"/>
      <c r="C2" s="235"/>
      <c r="D2" s="235"/>
      <c r="E2" s="235"/>
      <c r="F2" s="235"/>
      <c r="G2" s="236"/>
      <c r="K2" s="327"/>
      <c r="L2" s="327"/>
      <c r="M2" s="327"/>
      <c r="N2" s="327"/>
    </row>
    <row r="3" spans="1:14" ht="22.5" customHeight="1">
      <c r="A3" s="585">
        <f>Identification!G12</f>
        <v>0</v>
      </c>
      <c r="B3" s="586"/>
      <c r="C3" s="586"/>
      <c r="D3" s="586"/>
      <c r="E3" s="586"/>
      <c r="F3" s="586"/>
      <c r="G3" s="587"/>
      <c r="K3" s="327"/>
      <c r="L3" s="327"/>
      <c r="M3" s="327"/>
      <c r="N3" s="327"/>
    </row>
    <row r="4" spans="1:14" s="303" customFormat="1" ht="22.5" customHeight="1">
      <c r="A4" s="566" t="str">
        <f>UPPER('T des M - T of C'!B10)</f>
        <v>PARTICIPATION DANS DES ENTREPRISES ASSOCIÉES ET DES COENTREPRISES</v>
      </c>
      <c r="B4" s="567"/>
      <c r="C4" s="567"/>
      <c r="D4" s="567"/>
      <c r="E4" s="567"/>
      <c r="F4" s="567"/>
      <c r="G4" s="568"/>
      <c r="I4" s="309"/>
      <c r="K4" s="327"/>
      <c r="L4" s="327"/>
      <c r="M4" s="327"/>
      <c r="N4" s="327"/>
    </row>
    <row r="5" spans="1:14" s="303" customFormat="1" ht="22.5" customHeight="1">
      <c r="A5" s="597" t="str">
        <f>IF(Langue=0,"au "&amp;Identification!J19,"As at "&amp;Identification!J19)</f>
        <v xml:space="preserve">au </v>
      </c>
      <c r="B5" s="598"/>
      <c r="C5" s="598"/>
      <c r="D5" s="598"/>
      <c r="E5" s="598"/>
      <c r="F5" s="598"/>
      <c r="G5" s="599"/>
      <c r="I5" s="309"/>
      <c r="K5" s="327"/>
      <c r="L5" s="327"/>
      <c r="M5" s="327"/>
      <c r="N5" s="327"/>
    </row>
    <row r="6" spans="1:14" s="303" customFormat="1">
      <c r="A6" s="600" t="str">
        <f>IF(Langue=0,I6,J6)</f>
        <v>($000)</v>
      </c>
      <c r="B6" s="601"/>
      <c r="C6" s="601"/>
      <c r="D6" s="601"/>
      <c r="E6" s="601"/>
      <c r="F6" s="601"/>
      <c r="G6" s="602"/>
      <c r="I6" s="23" t="s">
        <v>83</v>
      </c>
      <c r="J6" s="53" t="s">
        <v>83</v>
      </c>
      <c r="K6" s="327"/>
      <c r="L6" s="327"/>
      <c r="M6" s="327"/>
      <c r="N6" s="327"/>
    </row>
    <row r="7" spans="1:14" ht="11.25" customHeight="1">
      <c r="A7" s="606"/>
      <c r="B7" s="607"/>
      <c r="C7" s="607"/>
      <c r="D7" s="607"/>
      <c r="E7" s="607"/>
      <c r="F7" s="607"/>
      <c r="G7" s="608"/>
      <c r="J7" s="28"/>
      <c r="K7" s="327"/>
      <c r="L7" s="327"/>
      <c r="M7" s="327"/>
      <c r="N7" s="332"/>
    </row>
    <row r="8" spans="1:14" ht="15" customHeight="1">
      <c r="A8" s="617" t="str">
        <f>IF(Langue=0,I8,J8)</f>
        <v>NOM DE L’ENTREPRISE\COENTREPRISE</v>
      </c>
      <c r="B8" s="618"/>
      <c r="C8" s="621" t="str">
        <f>IF(Langue=0,I37,J37)</f>
        <v>% détenu</v>
      </c>
      <c r="D8" s="621" t="str">
        <f>IF(Langue=0,I38,J38)</f>
        <v>Actifs</v>
      </c>
      <c r="E8" s="621" t="str">
        <f>IF(Langue=0,I39,J39)</f>
        <v>Passifs</v>
      </c>
      <c r="F8" s="621" t="str">
        <f>IF(Langue=0,I40,J40)</f>
        <v>Capitaux propres</v>
      </c>
      <c r="G8" s="621" t="str">
        <f>IF(Langue=0,I41,J41)</f>
        <v>Participation Valeur au bilan</v>
      </c>
      <c r="I8" s="121" t="s">
        <v>388</v>
      </c>
      <c r="J8" s="28" t="s">
        <v>200</v>
      </c>
      <c r="K8" s="327"/>
      <c r="L8" s="327"/>
      <c r="M8" s="327"/>
      <c r="N8" s="327"/>
    </row>
    <row r="9" spans="1:14" ht="60" customHeight="1">
      <c r="A9" s="619"/>
      <c r="B9" s="620"/>
      <c r="C9" s="622"/>
      <c r="D9" s="622"/>
      <c r="E9" s="622"/>
      <c r="F9" s="622"/>
      <c r="G9" s="622"/>
      <c r="J9" s="28"/>
      <c r="K9" s="327"/>
      <c r="L9" s="327"/>
      <c r="M9" s="344" t="s">
        <v>325</v>
      </c>
      <c r="N9" s="342" t="s">
        <v>323</v>
      </c>
    </row>
    <row r="10" spans="1:14">
      <c r="A10" s="615" t="s">
        <v>43</v>
      </c>
      <c r="B10" s="616"/>
      <c r="C10" s="64" t="s">
        <v>42</v>
      </c>
      <c r="D10" s="64" t="s">
        <v>44</v>
      </c>
      <c r="E10" s="64" t="s">
        <v>45</v>
      </c>
      <c r="F10" s="64" t="s">
        <v>46</v>
      </c>
      <c r="G10" s="64" t="s">
        <v>47</v>
      </c>
      <c r="J10" s="28"/>
      <c r="K10" s="327"/>
      <c r="L10" s="327"/>
      <c r="M10" s="327"/>
      <c r="N10" s="327"/>
    </row>
    <row r="11" spans="1:14" ht="30" customHeight="1">
      <c r="A11" s="609" t="str">
        <f>IF(Langue=0,I11,J11)</f>
        <v>Entreprises associées</v>
      </c>
      <c r="B11" s="610"/>
      <c r="C11" s="610"/>
      <c r="D11" s="610"/>
      <c r="E11" s="610"/>
      <c r="F11" s="610"/>
      <c r="G11" s="611"/>
      <c r="I11" s="147" t="s">
        <v>70</v>
      </c>
      <c r="J11" s="30" t="s">
        <v>135</v>
      </c>
      <c r="K11" s="327"/>
      <c r="L11" s="327"/>
      <c r="M11" s="327"/>
      <c r="N11" s="327"/>
    </row>
    <row r="12" spans="1:14">
      <c r="A12" s="168"/>
      <c r="B12" s="76" t="s">
        <v>51</v>
      </c>
      <c r="C12" s="160"/>
      <c r="D12" s="169"/>
      <c r="E12" s="169"/>
      <c r="F12" s="169"/>
      <c r="G12" s="170"/>
      <c r="J12" s="28"/>
      <c r="K12" s="327"/>
      <c r="L12" s="327"/>
      <c r="M12" s="327"/>
      <c r="N12" s="327"/>
    </row>
    <row r="13" spans="1:14">
      <c r="A13" s="171"/>
      <c r="B13" s="76" t="s">
        <v>23</v>
      </c>
      <c r="C13" s="160"/>
      <c r="D13" s="169"/>
      <c r="E13" s="169"/>
      <c r="F13" s="169"/>
      <c r="G13" s="170"/>
      <c r="J13" s="28"/>
      <c r="K13" s="327"/>
      <c r="L13" s="327"/>
      <c r="M13" s="327"/>
      <c r="N13" s="327"/>
    </row>
    <row r="14" spans="1:14">
      <c r="A14" s="171"/>
      <c r="B14" s="76" t="s">
        <v>24</v>
      </c>
      <c r="C14" s="160"/>
      <c r="D14" s="169"/>
      <c r="E14" s="169"/>
      <c r="F14" s="169"/>
      <c r="G14" s="170"/>
      <c r="J14" s="28"/>
      <c r="K14" s="327"/>
      <c r="L14" s="327"/>
      <c r="M14" s="327"/>
      <c r="N14" s="327"/>
    </row>
    <row r="15" spans="1:14">
      <c r="A15" s="171"/>
      <c r="B15" s="76" t="s">
        <v>25</v>
      </c>
      <c r="C15" s="160"/>
      <c r="D15" s="169"/>
      <c r="E15" s="169"/>
      <c r="F15" s="169"/>
      <c r="G15" s="170"/>
      <c r="J15" s="28"/>
      <c r="K15" s="327"/>
      <c r="L15" s="327"/>
      <c r="M15" s="327"/>
      <c r="N15" s="327"/>
    </row>
    <row r="16" spans="1:14">
      <c r="A16" s="171"/>
      <c r="B16" s="76" t="s">
        <v>41</v>
      </c>
      <c r="C16" s="160"/>
      <c r="D16" s="169"/>
      <c r="E16" s="169"/>
      <c r="F16" s="169"/>
      <c r="G16" s="170"/>
      <c r="J16" s="28"/>
      <c r="K16" s="327"/>
      <c r="L16" s="327"/>
      <c r="M16" s="327"/>
      <c r="N16" s="327"/>
    </row>
    <row r="17" spans="1:14">
      <c r="A17" s="171"/>
      <c r="B17" s="76" t="s">
        <v>19</v>
      </c>
      <c r="C17" s="160"/>
      <c r="D17" s="169"/>
      <c r="E17" s="169"/>
      <c r="F17" s="169"/>
      <c r="G17" s="170"/>
      <c r="J17" s="28"/>
      <c r="K17" s="327"/>
      <c r="L17" s="327"/>
      <c r="M17" s="327"/>
      <c r="N17" s="327"/>
    </row>
    <row r="18" spans="1:14">
      <c r="A18" s="171"/>
      <c r="B18" s="76" t="s">
        <v>20</v>
      </c>
      <c r="C18" s="160"/>
      <c r="D18" s="169"/>
      <c r="E18" s="169"/>
      <c r="F18" s="169"/>
      <c r="G18" s="170"/>
      <c r="J18" s="28"/>
      <c r="K18" s="327"/>
      <c r="L18" s="327"/>
      <c r="M18" s="327"/>
      <c r="N18" s="327"/>
    </row>
    <row r="19" spans="1:14">
      <c r="A19" s="172"/>
      <c r="B19" s="76" t="s">
        <v>21</v>
      </c>
      <c r="C19" s="163"/>
      <c r="D19" s="169"/>
      <c r="E19" s="169"/>
      <c r="F19" s="169"/>
      <c r="G19" s="170"/>
      <c r="J19" s="28"/>
      <c r="K19" s="327"/>
      <c r="L19" s="327"/>
      <c r="M19" s="327"/>
      <c r="N19" s="327"/>
    </row>
    <row r="20" spans="1:14" ht="22.5" customHeight="1">
      <c r="A20" s="77" t="s">
        <v>2</v>
      </c>
      <c r="B20" s="65" t="s">
        <v>52</v>
      </c>
      <c r="C20" s="78"/>
      <c r="D20" s="173">
        <f>SUM(D12:D19)</f>
        <v>0</v>
      </c>
      <c r="E20" s="173">
        <f>SUM(E12:E19)</f>
        <v>0</v>
      </c>
      <c r="F20" s="173">
        <f>SUM(F12:F19)</f>
        <v>0</v>
      </c>
      <c r="G20" s="174">
        <f>SUM(G12:G19)</f>
        <v>0</v>
      </c>
      <c r="J20" s="28"/>
      <c r="K20" s="327"/>
      <c r="L20" s="327"/>
      <c r="M20" s="327"/>
      <c r="N20" s="327"/>
    </row>
    <row r="21" spans="1:14" ht="30" customHeight="1">
      <c r="A21" s="609" t="str">
        <f>IF(Langue=0,I21,J21)</f>
        <v>Coentreprises</v>
      </c>
      <c r="B21" s="610"/>
      <c r="C21" s="610"/>
      <c r="D21" s="610"/>
      <c r="E21" s="610"/>
      <c r="F21" s="610"/>
      <c r="G21" s="611"/>
      <c r="I21" s="147" t="s">
        <v>71</v>
      </c>
      <c r="J21" s="30" t="s">
        <v>136</v>
      </c>
      <c r="K21" s="327"/>
      <c r="L21" s="327"/>
      <c r="M21" s="327"/>
      <c r="N21" s="327"/>
    </row>
    <row r="22" spans="1:14">
      <c r="A22" s="168"/>
      <c r="B22" s="79" t="s">
        <v>54</v>
      </c>
      <c r="C22" s="160"/>
      <c r="D22" s="169"/>
      <c r="E22" s="169"/>
      <c r="F22" s="169"/>
      <c r="G22" s="170"/>
      <c r="J22" s="28"/>
      <c r="K22" s="327"/>
      <c r="L22" s="327"/>
      <c r="M22" s="327"/>
      <c r="N22" s="327"/>
    </row>
    <row r="23" spans="1:14">
      <c r="A23" s="171"/>
      <c r="B23" s="79">
        <v>120</v>
      </c>
      <c r="C23" s="160"/>
      <c r="D23" s="169"/>
      <c r="E23" s="169"/>
      <c r="F23" s="169"/>
      <c r="G23" s="170"/>
      <c r="J23" s="28"/>
      <c r="K23" s="327"/>
      <c r="L23" s="327"/>
      <c r="M23" s="327"/>
      <c r="N23" s="327"/>
    </row>
    <row r="24" spans="1:14">
      <c r="A24" s="171"/>
      <c r="B24" s="79">
        <v>130</v>
      </c>
      <c r="C24" s="160"/>
      <c r="D24" s="169"/>
      <c r="E24" s="169"/>
      <c r="F24" s="169"/>
      <c r="G24" s="170"/>
      <c r="J24" s="28"/>
      <c r="K24" s="327"/>
      <c r="L24" s="327"/>
      <c r="M24" s="327"/>
      <c r="N24" s="327"/>
    </row>
    <row r="25" spans="1:14">
      <c r="A25" s="171"/>
      <c r="B25" s="79">
        <v>140</v>
      </c>
      <c r="C25" s="160"/>
      <c r="D25" s="169"/>
      <c r="E25" s="169"/>
      <c r="F25" s="169"/>
      <c r="G25" s="170"/>
      <c r="J25" s="28"/>
      <c r="K25" s="327"/>
      <c r="L25" s="327"/>
      <c r="M25" s="327"/>
      <c r="N25" s="327"/>
    </row>
    <row r="26" spans="1:14">
      <c r="A26" s="171"/>
      <c r="B26" s="79">
        <v>150</v>
      </c>
      <c r="C26" s="160"/>
      <c r="D26" s="169"/>
      <c r="E26" s="169"/>
      <c r="F26" s="169"/>
      <c r="G26" s="170"/>
      <c r="J26" s="28"/>
      <c r="K26" s="327"/>
      <c r="L26" s="327"/>
      <c r="M26" s="327"/>
      <c r="N26" s="327"/>
    </row>
    <row r="27" spans="1:14">
      <c r="A27" s="171"/>
      <c r="B27" s="79">
        <v>160</v>
      </c>
      <c r="C27" s="160"/>
      <c r="D27" s="169"/>
      <c r="E27" s="169"/>
      <c r="F27" s="169"/>
      <c r="G27" s="170"/>
      <c r="J27" s="28"/>
      <c r="K27" s="327"/>
      <c r="L27" s="327"/>
      <c r="M27" s="327"/>
      <c r="N27" s="327"/>
    </row>
    <row r="28" spans="1:14">
      <c r="A28" s="171"/>
      <c r="B28" s="79">
        <v>170</v>
      </c>
      <c r="C28" s="160"/>
      <c r="D28" s="169"/>
      <c r="E28" s="169"/>
      <c r="F28" s="169"/>
      <c r="G28" s="170"/>
      <c r="J28" s="28"/>
      <c r="K28" s="327"/>
      <c r="L28" s="327"/>
      <c r="M28" s="327"/>
      <c r="N28" s="327"/>
    </row>
    <row r="29" spans="1:14">
      <c r="A29" s="172"/>
      <c r="B29" s="79">
        <v>180</v>
      </c>
      <c r="C29" s="163"/>
      <c r="D29" s="169"/>
      <c r="E29" s="169"/>
      <c r="F29" s="169"/>
      <c r="G29" s="170"/>
      <c r="J29" s="28"/>
      <c r="K29" s="327"/>
      <c r="L29" s="327"/>
      <c r="M29" s="327"/>
      <c r="N29" s="327"/>
    </row>
    <row r="30" spans="1:14" ht="22.5" customHeight="1">
      <c r="A30" s="77" t="s">
        <v>2</v>
      </c>
      <c r="B30" s="66">
        <v>190</v>
      </c>
      <c r="C30" s="80"/>
      <c r="D30" s="175">
        <f>SUM(D22:D29)</f>
        <v>0</v>
      </c>
      <c r="E30" s="175">
        <f>SUM(E22:E29)</f>
        <v>0</v>
      </c>
      <c r="F30" s="175">
        <f>SUM(F22:F29)</f>
        <v>0</v>
      </c>
      <c r="G30" s="176">
        <f>SUM(G22:G29)</f>
        <v>0</v>
      </c>
      <c r="I30" s="128"/>
      <c r="J30" s="28"/>
      <c r="K30" s="327"/>
      <c r="L30" s="327"/>
      <c r="M30" s="327"/>
      <c r="N30" s="327"/>
    </row>
    <row r="31" spans="1:14" ht="22.5" customHeight="1">
      <c r="A31" s="67" t="str">
        <f>IF(Langue=0,I31,J31)</f>
        <v>TOTAL DES PARTICIPATIONS</v>
      </c>
      <c r="B31" s="66">
        <v>199</v>
      </c>
      <c r="C31" s="78"/>
      <c r="D31" s="173">
        <f>+D30+D20</f>
        <v>0</v>
      </c>
      <c r="E31" s="173">
        <f>+E30+E20</f>
        <v>0</v>
      </c>
      <c r="F31" s="173">
        <f>+F30+F20</f>
        <v>0</v>
      </c>
      <c r="G31" s="174">
        <f>SUM(G20,G30)</f>
        <v>0</v>
      </c>
      <c r="I31" s="147" t="s">
        <v>63</v>
      </c>
      <c r="J31" s="30" t="s">
        <v>145</v>
      </c>
      <c r="K31" s="327"/>
      <c r="L31" s="327"/>
      <c r="M31" s="327"/>
      <c r="N31" s="327"/>
    </row>
    <row r="32" spans="1:14">
      <c r="A32" s="305"/>
      <c r="B32" s="306"/>
      <c r="C32" s="306"/>
      <c r="D32" s="303"/>
      <c r="E32" s="303"/>
      <c r="F32" s="303"/>
      <c r="G32" s="304"/>
      <c r="K32" s="327"/>
      <c r="L32" s="327"/>
      <c r="M32" s="327"/>
      <c r="N32" s="327"/>
    </row>
    <row r="33" spans="1:14" ht="45" customHeight="1">
      <c r="A33" s="612"/>
      <c r="B33" s="613"/>
      <c r="C33" s="613"/>
      <c r="D33" s="613"/>
      <c r="E33" s="613"/>
      <c r="F33" s="613"/>
      <c r="G33" s="614"/>
      <c r="K33" s="327"/>
      <c r="L33" s="327"/>
      <c r="M33" s="327"/>
      <c r="N33" s="327"/>
    </row>
    <row r="34" spans="1:14">
      <c r="A34" s="612"/>
      <c r="B34" s="613"/>
      <c r="C34" s="613"/>
      <c r="D34" s="613"/>
      <c r="E34" s="613"/>
      <c r="F34" s="613"/>
      <c r="G34" s="614"/>
      <c r="K34" s="327"/>
      <c r="L34" s="327"/>
      <c r="M34" s="327"/>
      <c r="N34" s="327"/>
    </row>
    <row r="35" spans="1:14">
      <c r="A35" s="612"/>
      <c r="B35" s="613"/>
      <c r="C35" s="613"/>
      <c r="D35" s="613"/>
      <c r="E35" s="613"/>
      <c r="F35" s="613"/>
      <c r="G35" s="614"/>
      <c r="K35" s="327"/>
      <c r="L35" s="327"/>
      <c r="M35" s="327"/>
      <c r="N35" s="327"/>
    </row>
    <row r="36" spans="1:14">
      <c r="A36" s="517">
        <f>+'1400'!A41+1</f>
        <v>5</v>
      </c>
      <c r="B36" s="518"/>
      <c r="C36" s="518"/>
      <c r="D36" s="518"/>
      <c r="E36" s="518"/>
      <c r="F36" s="518"/>
      <c r="G36" s="519"/>
      <c r="K36" s="327"/>
      <c r="L36" s="327"/>
      <c r="M36" s="327"/>
      <c r="N36" s="327"/>
    </row>
    <row r="37" spans="1:14">
      <c r="I37" s="134" t="s">
        <v>184</v>
      </c>
      <c r="J37" s="35" t="s">
        <v>185</v>
      </c>
      <c r="K37" s="327"/>
      <c r="L37" s="327"/>
      <c r="M37" s="327"/>
      <c r="N37" s="327"/>
    </row>
    <row r="38" spans="1:14">
      <c r="I38" s="120" t="s">
        <v>186</v>
      </c>
      <c r="J38" s="36" t="s">
        <v>187</v>
      </c>
      <c r="K38" s="327"/>
      <c r="L38" s="327"/>
      <c r="M38" s="327"/>
      <c r="N38" s="327"/>
    </row>
    <row r="39" spans="1:14">
      <c r="I39" s="120" t="s">
        <v>188</v>
      </c>
      <c r="J39" s="36" t="s">
        <v>189</v>
      </c>
    </row>
    <row r="40" spans="1:14">
      <c r="I40" s="120" t="s">
        <v>190</v>
      </c>
      <c r="J40" s="36" t="s">
        <v>191</v>
      </c>
    </row>
    <row r="41" spans="1:14">
      <c r="I41" s="120" t="s">
        <v>192</v>
      </c>
      <c r="J41" s="36" t="s">
        <v>112</v>
      </c>
    </row>
    <row r="42" spans="1:14">
      <c r="I42" s="120" t="s">
        <v>193</v>
      </c>
      <c r="J42" s="36" t="s">
        <v>194</v>
      </c>
    </row>
    <row r="43" spans="1:14">
      <c r="I43" s="120" t="s">
        <v>386</v>
      </c>
      <c r="J43" s="36" t="s">
        <v>116</v>
      </c>
    </row>
    <row r="44" spans="1:14">
      <c r="I44" s="120" t="s">
        <v>195</v>
      </c>
      <c r="J44" s="36" t="s">
        <v>196</v>
      </c>
    </row>
    <row r="45" spans="1:14">
      <c r="I45" s="120" t="s">
        <v>387</v>
      </c>
      <c r="J45" s="36" t="s">
        <v>197</v>
      </c>
    </row>
    <row r="46" spans="1:14">
      <c r="I46" s="143" t="s">
        <v>198</v>
      </c>
      <c r="J46" s="31" t="s">
        <v>199</v>
      </c>
    </row>
  </sheetData>
  <sheetProtection algorithmName="SHA-512" hashValue="4jreX7l5zqwUWKBwAoX4mcNe8CINoAoG7XwJ7fzwFCGE+A2BDoaOwKOTBKBU7NUWIMTOOkHGZAkUOH/6o/LHyQ==" saltValue="SuR7mn0rRay286/SEg2oEw==" spinCount="100000" sheet="1" objects="1" scenarios="1" selectLockedCells="1"/>
  <mergeCells count="16">
    <mergeCell ref="A3:G3"/>
    <mergeCell ref="A4:G4"/>
    <mergeCell ref="A5:G5"/>
    <mergeCell ref="A6:G6"/>
    <mergeCell ref="A36:G36"/>
    <mergeCell ref="A7:G7"/>
    <mergeCell ref="A11:G11"/>
    <mergeCell ref="A21:G21"/>
    <mergeCell ref="A33:G35"/>
    <mergeCell ref="A10:B10"/>
    <mergeCell ref="A8:B9"/>
    <mergeCell ref="C8:C9"/>
    <mergeCell ref="D8:D9"/>
    <mergeCell ref="F8:F9"/>
    <mergeCell ref="G8:G9"/>
    <mergeCell ref="E8:E9"/>
  </mergeCells>
  <dataValidations count="1">
    <dataValidation allowBlank="1" showErrorMessage="1" sqref="A12:A29 B12:G20 B22:G29" xr:uid="{00000000-0002-0000-0500-000000000000}"/>
  </dataValidations>
  <printOptions horizontalCentered="1"/>
  <pageMargins left="0.97370078740157495" right="0.39370078740157499" top="0.59055118110236204" bottom="0.59055118110236204" header="0.31496062992126" footer="0.31496062992126"/>
  <pageSetup scale="73" orientation="landscape" r:id="rId1"/>
  <ignoredErrors>
    <ignoredError sqref="A10:E10 F10:G10 B12:B20 B22" numberStoredAsText="1"/>
    <ignoredError sqref="G31" 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2" id="{00000000-000E-0000-0500-000002000000}">
            <xm:f>'\Coopératives\[Formulaire COOP_ 2015_VF_1.1.1.xlsx]Feuil1'!#REF!=0</xm:f>
            <x14:dxf>
              <font>
                <color theme="0"/>
              </font>
            </x14:dxf>
          </x14:cfRule>
          <xm:sqref>A4</xm:sqref>
        </x14:conditionalFormatting>
        <x14:conditionalFormatting xmlns:xm="http://schemas.microsoft.com/office/excel/2006/main">
          <x14:cfRule type="expression" priority="1" id="{00000000-000E-0000-0500-000001000000}">
            <xm:f>'\Coopératives\[Formulaire COOP_ 2015_VF_1.1.1.xlsx]Feuil1'!#REF!=0</xm:f>
            <x14:dxf>
              <font>
                <color theme="0"/>
              </font>
            </x14:dxf>
          </x14:cfRule>
          <xm:sqref>A6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AA512-C7B1-47EF-B3ED-406F4AA54152}">
  <sheetPr codeName="Feuil11">
    <tabColor rgb="FF5E9732"/>
    <pageSetUpPr fitToPage="1"/>
  </sheetPr>
  <dimension ref="A1:V44"/>
  <sheetViews>
    <sheetView zoomScale="90" zoomScaleNormal="90" workbookViewId="0">
      <selection activeCell="D15" sqref="D15"/>
    </sheetView>
  </sheetViews>
  <sheetFormatPr baseColWidth="10" defaultColWidth="2.33203125" defaultRowHeight="14.4" outlineLevelCol="1"/>
  <cols>
    <col min="1" max="1" width="18" style="251" customWidth="1"/>
    <col min="2" max="2" width="42.88671875" style="251" customWidth="1"/>
    <col min="3" max="3" width="5.6640625" style="251" customWidth="1"/>
    <col min="4" max="7" width="15" style="251" customWidth="1"/>
    <col min="8" max="8" width="18" style="251" customWidth="1"/>
    <col min="9" max="9" width="17.44140625" style="251" customWidth="1"/>
    <col min="10" max="10" width="15" style="251" customWidth="1"/>
    <col min="11" max="11" width="17" style="267" customWidth="1"/>
    <col min="12" max="12" width="1.44140625" style="251" customWidth="1"/>
    <col min="13" max="13" width="69.5546875" style="251" hidden="1" customWidth="1" outlineLevel="1"/>
    <col min="14" max="14" width="54.88671875" style="251" hidden="1" customWidth="1" outlineLevel="1"/>
    <col min="15" max="15" width="8.33203125" style="251" customWidth="1" collapsed="1"/>
    <col min="16" max="16" width="12.6640625" style="251" customWidth="1"/>
    <col min="17" max="17" width="74.88671875" style="251" customWidth="1"/>
    <col min="18" max="49" width="8.33203125" style="251" customWidth="1"/>
    <col min="50" max="16384" width="2.33203125" style="251"/>
  </cols>
  <sheetData>
    <row r="1" spans="1:22" ht="24" customHeight="1">
      <c r="A1" s="237" t="str">
        <f>IF(Langue=0,"ANNEXE "&amp;'T des M - T of C'!A11,"SCHEDULE "&amp;'T des M - T of C'!A11)</f>
        <v>ANNEXE 1600</v>
      </c>
      <c r="B1" s="275"/>
      <c r="C1" s="275"/>
      <c r="D1" s="275"/>
      <c r="E1" s="275"/>
      <c r="F1" s="275"/>
      <c r="G1" s="275"/>
      <c r="H1" s="275"/>
      <c r="I1" s="350"/>
      <c r="J1" s="275"/>
      <c r="K1" s="351" t="str">
        <f>Identification!A15</f>
        <v>ÉTAT ANNUEL DE LA SITUATION DES AFFAIRES AU QUÉBEC</v>
      </c>
      <c r="P1" s="267"/>
      <c r="Q1" s="329"/>
      <c r="R1" s="333"/>
      <c r="S1" s="333"/>
      <c r="T1" s="267"/>
      <c r="U1" s="267"/>
      <c r="V1" s="267"/>
    </row>
    <row r="2" spans="1:22">
      <c r="A2" s="272"/>
      <c r="B2" s="273"/>
      <c r="C2" s="273"/>
      <c r="D2" s="273"/>
      <c r="E2" s="273"/>
      <c r="F2" s="273"/>
      <c r="G2" s="273"/>
      <c r="H2" s="273"/>
      <c r="I2" s="273"/>
      <c r="J2" s="273"/>
      <c r="K2" s="274"/>
      <c r="P2" s="267"/>
      <c r="Q2" s="267"/>
      <c r="R2" s="267"/>
      <c r="S2" s="267"/>
      <c r="T2" s="267"/>
      <c r="U2" s="267"/>
      <c r="V2" s="267"/>
    </row>
    <row r="3" spans="1:22" s="252" customFormat="1" ht="22.5" customHeight="1">
      <c r="A3" s="652">
        <f>Identification!G12</f>
        <v>0</v>
      </c>
      <c r="B3" s="653"/>
      <c r="C3" s="653"/>
      <c r="D3" s="653"/>
      <c r="E3" s="653"/>
      <c r="F3" s="653"/>
      <c r="G3" s="653"/>
      <c r="H3" s="653"/>
      <c r="I3" s="653"/>
      <c r="J3" s="653"/>
      <c r="K3" s="654"/>
      <c r="P3" s="267"/>
      <c r="Q3" s="334"/>
      <c r="R3" s="334"/>
      <c r="S3" s="334"/>
      <c r="T3" s="334"/>
      <c r="U3" s="334"/>
      <c r="V3" s="334"/>
    </row>
    <row r="4" spans="1:22" s="252" customFormat="1" ht="22.5" customHeight="1">
      <c r="A4" s="566" t="str">
        <f>UPPER('T des M - T of C'!B11)</f>
        <v>IMMOBILISATIONS CORPORELLES</v>
      </c>
      <c r="B4" s="567"/>
      <c r="C4" s="567"/>
      <c r="D4" s="567"/>
      <c r="E4" s="567"/>
      <c r="F4" s="567"/>
      <c r="G4" s="567"/>
      <c r="H4" s="567"/>
      <c r="I4" s="567"/>
      <c r="J4" s="567"/>
      <c r="K4" s="568"/>
      <c r="L4" s="179"/>
      <c r="P4" s="267"/>
      <c r="Q4" s="334"/>
      <c r="R4" s="334"/>
      <c r="S4" s="334"/>
      <c r="T4" s="334"/>
      <c r="U4" s="334"/>
      <c r="V4" s="334"/>
    </row>
    <row r="5" spans="1:22" s="252" customFormat="1" ht="22.5" customHeight="1">
      <c r="A5" s="655" t="str">
        <f>IF(Langue=0,"au "&amp;Identification!J19,"As at "&amp;Identification!J19)</f>
        <v xml:space="preserve">au </v>
      </c>
      <c r="B5" s="656"/>
      <c r="C5" s="656"/>
      <c r="D5" s="656"/>
      <c r="E5" s="656"/>
      <c r="F5" s="656"/>
      <c r="G5" s="657"/>
      <c r="H5" s="657"/>
      <c r="I5" s="657"/>
      <c r="J5" s="657"/>
      <c r="K5" s="658"/>
      <c r="L5" s="253"/>
      <c r="P5" s="267"/>
      <c r="Q5" s="334"/>
      <c r="R5" s="334"/>
      <c r="S5" s="334"/>
      <c r="T5" s="334"/>
      <c r="U5" s="334"/>
      <c r="V5" s="334"/>
    </row>
    <row r="6" spans="1:22" ht="15.75" customHeight="1">
      <c r="A6" s="659" t="str">
        <f>IF(Langue=0,M6,N6)</f>
        <v>($000)</v>
      </c>
      <c r="B6" s="660"/>
      <c r="C6" s="660"/>
      <c r="D6" s="660"/>
      <c r="E6" s="660"/>
      <c r="F6" s="660"/>
      <c r="G6" s="660"/>
      <c r="H6" s="660"/>
      <c r="I6" s="660"/>
      <c r="J6" s="660"/>
      <c r="K6" s="661"/>
      <c r="L6" s="254"/>
      <c r="M6" s="255" t="s">
        <v>83</v>
      </c>
      <c r="N6" s="256" t="s">
        <v>83</v>
      </c>
      <c r="P6" s="267"/>
      <c r="Q6" s="267"/>
      <c r="R6" s="267"/>
      <c r="S6" s="267"/>
      <c r="T6" s="267"/>
      <c r="U6" s="267"/>
      <c r="V6" s="267"/>
    </row>
    <row r="7" spans="1:22" ht="11.25" customHeight="1">
      <c r="A7" s="662"/>
      <c r="B7" s="663"/>
      <c r="C7" s="663"/>
      <c r="D7" s="663"/>
      <c r="E7" s="663"/>
      <c r="F7" s="663"/>
      <c r="G7" s="663"/>
      <c r="H7" s="663"/>
      <c r="I7" s="663"/>
      <c r="J7" s="663"/>
      <c r="K7" s="664"/>
      <c r="P7" s="267"/>
      <c r="Q7" s="267"/>
      <c r="R7" s="267"/>
      <c r="S7" s="267"/>
      <c r="T7" s="267"/>
      <c r="U7" s="267"/>
      <c r="V7" s="267"/>
    </row>
    <row r="8" spans="1:22" ht="15" customHeight="1">
      <c r="A8" s="646" t="str">
        <f>IF(Langue=0,M9,N9)</f>
        <v>ACTIFS</v>
      </c>
      <c r="B8" s="647"/>
      <c r="C8" s="648"/>
      <c r="D8" s="632" t="str">
        <f>IF(Langue=0,M36,N36)</f>
        <v>Valeur nette au début de l’exercice</v>
      </c>
      <c r="E8" s="632" t="str">
        <f>IF(Langue=0,M37,N37)</f>
        <v>Acquisitions</v>
      </c>
      <c r="F8" s="632" t="str">
        <f>IF(Langue=0,M38,N38)</f>
        <v>Dispositions/radiations</v>
      </c>
      <c r="G8" s="632" t="str">
        <f>IF(Langue=0,M39,N39)</f>
        <v>Gains (pertes) déclarés dans les résultats</v>
      </c>
      <c r="H8" s="632" t="str">
        <f>IF(Langue=0,M40,N40)</f>
        <v>Amortissement</v>
      </c>
      <c r="I8" s="632" t="str">
        <f>IF(Langue=0,M41,N41)</f>
        <v>Ajustements à l’amortissement cumulé</v>
      </c>
      <c r="J8" s="632" t="str">
        <f>IF(Langue=0,M42,N42)</f>
        <v>Autres</v>
      </c>
      <c r="K8" s="634" t="str">
        <f>IF(Langue=0,M43,N43)</f>
        <v>Valeur nette à la fin de l’exercice</v>
      </c>
      <c r="L8" s="257"/>
      <c r="P8" s="267"/>
      <c r="Q8" s="267"/>
      <c r="R8" s="267"/>
      <c r="S8" s="267"/>
      <c r="T8" s="267"/>
      <c r="U8" s="267"/>
      <c r="V8" s="267"/>
    </row>
    <row r="9" spans="1:22">
      <c r="A9" s="649"/>
      <c r="B9" s="650"/>
      <c r="C9" s="651"/>
      <c r="D9" s="633"/>
      <c r="E9" s="633"/>
      <c r="F9" s="633"/>
      <c r="G9" s="633"/>
      <c r="H9" s="633"/>
      <c r="I9" s="633"/>
      <c r="J9" s="633"/>
      <c r="K9" s="635"/>
      <c r="L9" s="257"/>
      <c r="M9" s="251" t="s">
        <v>289</v>
      </c>
      <c r="N9" s="251" t="s">
        <v>137</v>
      </c>
      <c r="P9" s="267"/>
      <c r="Q9" s="343"/>
      <c r="R9" s="267"/>
      <c r="S9" s="267"/>
      <c r="T9" s="267"/>
      <c r="U9" s="267"/>
      <c r="V9" s="267"/>
    </row>
    <row r="10" spans="1:22" ht="15.75" customHeight="1">
      <c r="A10" s="649"/>
      <c r="B10" s="650"/>
      <c r="C10" s="651"/>
      <c r="D10" s="633"/>
      <c r="E10" s="633"/>
      <c r="F10" s="633"/>
      <c r="G10" s="633"/>
      <c r="H10" s="633"/>
      <c r="I10" s="633"/>
      <c r="J10" s="633"/>
      <c r="K10" s="635"/>
      <c r="L10" s="257"/>
      <c r="P10" s="267"/>
      <c r="Q10" s="267"/>
      <c r="R10" s="267"/>
      <c r="S10" s="267"/>
      <c r="T10" s="267"/>
      <c r="U10" s="267"/>
      <c r="V10" s="267"/>
    </row>
    <row r="11" spans="1:22" ht="15.75" customHeight="1">
      <c r="A11" s="649"/>
      <c r="B11" s="650"/>
      <c r="C11" s="651"/>
      <c r="D11" s="633"/>
      <c r="E11" s="633"/>
      <c r="F11" s="633"/>
      <c r="G11" s="633"/>
      <c r="H11" s="633"/>
      <c r="I11" s="633"/>
      <c r="J11" s="633"/>
      <c r="K11" s="635"/>
      <c r="L11" s="257"/>
      <c r="P11" s="267"/>
      <c r="Q11" s="267"/>
      <c r="R11" s="267"/>
      <c r="S11" s="267"/>
      <c r="T11" s="267"/>
      <c r="U11" s="267"/>
      <c r="V11" s="267"/>
    </row>
    <row r="12" spans="1:22" ht="15.75" customHeight="1">
      <c r="A12" s="649"/>
      <c r="B12" s="650"/>
      <c r="C12" s="651"/>
      <c r="D12" s="633"/>
      <c r="E12" s="633"/>
      <c r="F12" s="633"/>
      <c r="G12" s="633"/>
      <c r="H12" s="633"/>
      <c r="I12" s="633"/>
      <c r="J12" s="633"/>
      <c r="K12" s="635"/>
      <c r="L12" s="257"/>
      <c r="P12" s="267"/>
      <c r="Q12" s="267"/>
      <c r="R12" s="267"/>
      <c r="S12" s="267"/>
      <c r="T12" s="267"/>
      <c r="U12" s="267"/>
      <c r="V12" s="267"/>
    </row>
    <row r="13" spans="1:22" ht="15.75" customHeight="1">
      <c r="A13" s="636"/>
      <c r="B13" s="637"/>
      <c r="C13" s="638"/>
      <c r="D13" s="460" t="s">
        <v>43</v>
      </c>
      <c r="E13" s="461" t="s">
        <v>42</v>
      </c>
      <c r="F13" s="462" t="s">
        <v>44</v>
      </c>
      <c r="G13" s="462" t="s">
        <v>45</v>
      </c>
      <c r="H13" s="463" t="s">
        <v>46</v>
      </c>
      <c r="I13" s="461" t="s">
        <v>47</v>
      </c>
      <c r="J13" s="463" t="s">
        <v>48</v>
      </c>
      <c r="K13" s="464" t="s">
        <v>49</v>
      </c>
      <c r="L13" s="257"/>
      <c r="M13" s="278"/>
      <c r="N13" s="276"/>
      <c r="P13" s="267"/>
      <c r="Q13" s="267"/>
      <c r="R13" s="267"/>
      <c r="S13" s="267"/>
      <c r="T13" s="267"/>
      <c r="U13" s="267"/>
      <c r="V13" s="267"/>
    </row>
    <row r="14" spans="1:22" ht="29.25" customHeight="1">
      <c r="A14" s="639" t="str">
        <f>IF(Langue=0,M14,N14)</f>
        <v>IMMOBILISATIONS À L’USAGE DE LA SOCIÉTÉ</v>
      </c>
      <c r="B14" s="640"/>
      <c r="C14" s="640"/>
      <c r="D14" s="641"/>
      <c r="E14" s="641"/>
      <c r="F14" s="641"/>
      <c r="G14" s="641"/>
      <c r="H14" s="641"/>
      <c r="I14" s="641"/>
      <c r="J14" s="641"/>
      <c r="K14" s="642"/>
      <c r="L14" s="257"/>
      <c r="M14" s="269" t="s">
        <v>389</v>
      </c>
      <c r="N14" s="279" t="s">
        <v>309</v>
      </c>
      <c r="P14" s="267"/>
      <c r="Q14" s="267"/>
      <c r="R14" s="267"/>
      <c r="S14" s="267"/>
      <c r="T14" s="267"/>
      <c r="U14" s="267"/>
      <c r="V14" s="267"/>
    </row>
    <row r="15" spans="1:22" ht="15.75" customHeight="1">
      <c r="A15" s="626" t="str">
        <f>IF(Langue=0,M15,N15)</f>
        <v>Matériel informatique et mobilier</v>
      </c>
      <c r="B15" s="627"/>
      <c r="C15" s="465" t="s">
        <v>51</v>
      </c>
      <c r="D15" s="263"/>
      <c r="E15" s="263"/>
      <c r="F15" s="263"/>
      <c r="G15" s="263"/>
      <c r="H15" s="263"/>
      <c r="I15" s="263"/>
      <c r="J15" s="263"/>
      <c r="K15" s="264">
        <f>+D15+E15-F15+G15-H15+I15+J15</f>
        <v>0</v>
      </c>
      <c r="M15" s="280" t="s">
        <v>306</v>
      </c>
      <c r="N15" s="281" t="s">
        <v>303</v>
      </c>
      <c r="P15" s="267"/>
      <c r="Q15" s="267"/>
      <c r="R15" s="267"/>
      <c r="S15" s="267"/>
      <c r="T15" s="267"/>
      <c r="U15" s="267"/>
      <c r="V15" s="267"/>
    </row>
    <row r="16" spans="1:22" ht="15.75" customHeight="1">
      <c r="A16" s="643" t="str">
        <f>IF(Langue=0,M16,N16)</f>
        <v>Logiciel</v>
      </c>
      <c r="B16" s="627"/>
      <c r="C16" s="465" t="s">
        <v>23</v>
      </c>
      <c r="D16" s="263"/>
      <c r="E16" s="263"/>
      <c r="F16" s="263"/>
      <c r="G16" s="263"/>
      <c r="H16" s="263"/>
      <c r="I16" s="263"/>
      <c r="J16" s="263"/>
      <c r="K16" s="264">
        <f>+D16+E16-F16+G16-H16+I16+J16</f>
        <v>0</v>
      </c>
      <c r="M16" s="282" t="s">
        <v>307</v>
      </c>
      <c r="N16" s="281" t="s">
        <v>304</v>
      </c>
      <c r="P16" s="267"/>
      <c r="Q16" s="267"/>
      <c r="R16" s="267"/>
      <c r="S16" s="267"/>
      <c r="T16" s="267"/>
      <c r="U16" s="267"/>
      <c r="V16" s="267"/>
    </row>
    <row r="17" spans="1:22" ht="15.75" customHeight="1">
      <c r="A17" s="626" t="str">
        <f>IF(Langue=0,M17,N17)</f>
        <v>Autres</v>
      </c>
      <c r="B17" s="627"/>
      <c r="C17" s="465" t="s">
        <v>24</v>
      </c>
      <c r="D17" s="263"/>
      <c r="E17" s="263"/>
      <c r="F17" s="263"/>
      <c r="G17" s="263"/>
      <c r="H17" s="263"/>
      <c r="I17" s="263"/>
      <c r="J17" s="263"/>
      <c r="K17" s="264">
        <f>+D17+E17-F17+G17-H17+I17+J17</f>
        <v>0</v>
      </c>
      <c r="M17" s="273" t="s">
        <v>0</v>
      </c>
      <c r="N17" s="281" t="s">
        <v>146</v>
      </c>
      <c r="P17" s="267"/>
      <c r="Q17" s="267"/>
      <c r="R17" s="267"/>
      <c r="S17" s="267"/>
      <c r="T17" s="267"/>
      <c r="U17" s="267"/>
      <c r="V17" s="267"/>
    </row>
    <row r="18" spans="1:22" ht="22.5" customHeight="1">
      <c r="A18" s="644" t="s">
        <v>2</v>
      </c>
      <c r="B18" s="645"/>
      <c r="C18" s="465" t="s">
        <v>65</v>
      </c>
      <c r="D18" s="265">
        <f t="shared" ref="D18:K18" si="0">SUM(D15:D17)</f>
        <v>0</v>
      </c>
      <c r="E18" s="265">
        <f t="shared" si="0"/>
        <v>0</v>
      </c>
      <c r="F18" s="265">
        <f t="shared" si="0"/>
        <v>0</v>
      </c>
      <c r="G18" s="265">
        <f t="shared" si="0"/>
        <v>0</v>
      </c>
      <c r="H18" s="265">
        <f t="shared" si="0"/>
        <v>0</v>
      </c>
      <c r="I18" s="265">
        <f t="shared" si="0"/>
        <v>0</v>
      </c>
      <c r="J18" s="265">
        <f t="shared" si="0"/>
        <v>0</v>
      </c>
      <c r="K18" s="289">
        <f t="shared" si="0"/>
        <v>0</v>
      </c>
      <c r="L18" s="257"/>
      <c r="M18" s="273"/>
      <c r="N18" s="281"/>
      <c r="P18" s="267"/>
      <c r="Q18" s="267"/>
      <c r="R18" s="267"/>
      <c r="S18" s="267"/>
      <c r="T18" s="267"/>
      <c r="U18" s="267"/>
      <c r="V18" s="267"/>
    </row>
    <row r="19" spans="1:22">
      <c r="A19" s="466"/>
      <c r="B19" s="467"/>
      <c r="C19" s="468"/>
      <c r="D19" s="268"/>
      <c r="E19" s="269"/>
      <c r="F19" s="270"/>
      <c r="G19" s="271"/>
      <c r="H19" s="271"/>
      <c r="I19" s="271"/>
      <c r="J19" s="271"/>
      <c r="K19" s="266"/>
      <c r="L19" s="257"/>
      <c r="M19" s="273"/>
      <c r="N19" s="276"/>
      <c r="P19" s="267"/>
      <c r="Q19" s="267"/>
      <c r="R19" s="267"/>
      <c r="S19" s="267"/>
      <c r="T19" s="267"/>
      <c r="U19" s="267"/>
      <c r="V19" s="267"/>
    </row>
    <row r="20" spans="1:22">
      <c r="A20" s="469"/>
      <c r="B20" s="470"/>
      <c r="C20" s="471"/>
      <c r="D20" s="268"/>
      <c r="E20" s="269"/>
      <c r="F20" s="270"/>
      <c r="G20" s="271"/>
      <c r="H20" s="271"/>
      <c r="I20" s="271"/>
      <c r="J20" s="271"/>
      <c r="K20" s="266"/>
      <c r="L20" s="257"/>
      <c r="M20" s="273"/>
      <c r="N20" s="276"/>
      <c r="P20" s="267"/>
      <c r="Q20" s="267"/>
      <c r="R20" s="267"/>
      <c r="S20" s="267"/>
      <c r="T20" s="267"/>
      <c r="U20" s="267"/>
      <c r="V20" s="267"/>
    </row>
    <row r="21" spans="1:22">
      <c r="A21" s="646" t="str">
        <f>IF(Langue=0,M22,N22)</f>
        <v>ACTIFS AU TITRE DE DROITS D’UTILISATION</v>
      </c>
      <c r="B21" s="647"/>
      <c r="C21" s="648"/>
      <c r="D21" s="632" t="str">
        <f t="shared" ref="D21:K21" si="1">+D8</f>
        <v>Valeur nette au début de l’exercice</v>
      </c>
      <c r="E21" s="632" t="str">
        <f t="shared" si="1"/>
        <v>Acquisitions</v>
      </c>
      <c r="F21" s="632" t="str">
        <f t="shared" si="1"/>
        <v>Dispositions/radiations</v>
      </c>
      <c r="G21" s="632" t="str">
        <f t="shared" si="1"/>
        <v>Gains (pertes) déclarés dans les résultats</v>
      </c>
      <c r="H21" s="632" t="str">
        <f t="shared" si="1"/>
        <v>Amortissement</v>
      </c>
      <c r="I21" s="632" t="str">
        <f t="shared" si="1"/>
        <v>Ajustements à l’amortissement cumulé</v>
      </c>
      <c r="J21" s="632" t="str">
        <f t="shared" si="1"/>
        <v>Autres</v>
      </c>
      <c r="K21" s="634" t="str">
        <f t="shared" si="1"/>
        <v>Valeur nette à la fin de l’exercice</v>
      </c>
      <c r="L21" s="257"/>
      <c r="M21" s="273"/>
      <c r="N21" s="276"/>
      <c r="P21" s="267"/>
      <c r="Q21" s="267"/>
      <c r="R21" s="267"/>
      <c r="S21" s="267"/>
      <c r="T21" s="267"/>
      <c r="U21" s="267"/>
      <c r="V21" s="267"/>
    </row>
    <row r="22" spans="1:22">
      <c r="A22" s="649"/>
      <c r="B22" s="650"/>
      <c r="C22" s="651"/>
      <c r="D22" s="633"/>
      <c r="E22" s="633"/>
      <c r="F22" s="633"/>
      <c r="G22" s="633"/>
      <c r="H22" s="633"/>
      <c r="I22" s="633"/>
      <c r="J22" s="633"/>
      <c r="K22" s="635"/>
      <c r="L22" s="257"/>
      <c r="M22" s="273" t="s">
        <v>390</v>
      </c>
      <c r="N22" s="277" t="s">
        <v>290</v>
      </c>
      <c r="P22" s="267"/>
      <c r="Q22" s="267"/>
      <c r="R22" s="267"/>
      <c r="S22" s="267"/>
      <c r="T22" s="267"/>
      <c r="U22" s="267"/>
      <c r="V22" s="267"/>
    </row>
    <row r="23" spans="1:22">
      <c r="A23" s="649"/>
      <c r="B23" s="650"/>
      <c r="C23" s="651"/>
      <c r="D23" s="633"/>
      <c r="E23" s="633"/>
      <c r="F23" s="633"/>
      <c r="G23" s="633"/>
      <c r="H23" s="633"/>
      <c r="I23" s="633"/>
      <c r="J23" s="633"/>
      <c r="K23" s="635"/>
      <c r="L23" s="254"/>
      <c r="M23" s="273"/>
      <c r="N23" s="276"/>
      <c r="P23" s="267"/>
      <c r="Q23" s="267"/>
      <c r="R23" s="267"/>
      <c r="S23" s="267"/>
      <c r="T23" s="267"/>
      <c r="U23" s="267"/>
      <c r="V23" s="267"/>
    </row>
    <row r="24" spans="1:22">
      <c r="A24" s="649"/>
      <c r="B24" s="650"/>
      <c r="C24" s="651"/>
      <c r="D24" s="633"/>
      <c r="E24" s="633"/>
      <c r="F24" s="633"/>
      <c r="G24" s="633"/>
      <c r="H24" s="633"/>
      <c r="I24" s="633"/>
      <c r="J24" s="633"/>
      <c r="K24" s="635"/>
      <c r="L24" s="254"/>
      <c r="M24" s="273"/>
      <c r="N24" s="276"/>
      <c r="P24" s="267"/>
      <c r="Q24" s="267"/>
      <c r="R24" s="267"/>
      <c r="S24" s="267"/>
      <c r="T24" s="267"/>
      <c r="U24" s="267"/>
      <c r="V24" s="267"/>
    </row>
    <row r="25" spans="1:22">
      <c r="A25" s="649"/>
      <c r="B25" s="650"/>
      <c r="C25" s="651"/>
      <c r="D25" s="633"/>
      <c r="E25" s="633"/>
      <c r="F25" s="633"/>
      <c r="G25" s="633"/>
      <c r="H25" s="633"/>
      <c r="I25" s="633"/>
      <c r="J25" s="633"/>
      <c r="K25" s="635"/>
      <c r="L25" s="254"/>
      <c r="M25" s="273"/>
      <c r="N25" s="276"/>
      <c r="P25" s="267"/>
      <c r="Q25" s="267"/>
      <c r="R25" s="267"/>
      <c r="S25" s="267"/>
      <c r="T25" s="267"/>
      <c r="U25" s="267"/>
      <c r="V25" s="267"/>
    </row>
    <row r="26" spans="1:22">
      <c r="A26" s="636"/>
      <c r="B26" s="637"/>
      <c r="C26" s="638"/>
      <c r="D26" s="258" t="s">
        <v>43</v>
      </c>
      <c r="E26" s="259" t="s">
        <v>42</v>
      </c>
      <c r="F26" s="260" t="s">
        <v>44</v>
      </c>
      <c r="G26" s="260" t="s">
        <v>45</v>
      </c>
      <c r="H26" s="261" t="s">
        <v>46</v>
      </c>
      <c r="I26" s="259" t="s">
        <v>47</v>
      </c>
      <c r="J26" s="261" t="s">
        <v>48</v>
      </c>
      <c r="K26" s="262" t="s">
        <v>49</v>
      </c>
      <c r="L26" s="254"/>
      <c r="M26" s="273"/>
      <c r="N26" s="276"/>
      <c r="P26" s="267"/>
      <c r="Q26" s="267"/>
      <c r="R26" s="267"/>
      <c r="S26" s="267"/>
      <c r="T26" s="267"/>
      <c r="U26" s="267"/>
      <c r="V26" s="267"/>
    </row>
    <row r="27" spans="1:22" ht="29.25" customHeight="1">
      <c r="A27" s="639" t="str">
        <f>IF(Langue=0,M28,N28)</f>
        <v>IMMOBILISATION À L’USAGE DE LA SOCIÉTÉ AU TITRE DE DROITS D’UTILISATION</v>
      </c>
      <c r="B27" s="640"/>
      <c r="C27" s="640"/>
      <c r="D27" s="641"/>
      <c r="E27" s="641"/>
      <c r="F27" s="641"/>
      <c r="G27" s="641"/>
      <c r="H27" s="641"/>
      <c r="I27" s="641"/>
      <c r="J27" s="641"/>
      <c r="K27" s="642"/>
      <c r="L27" s="254"/>
      <c r="M27" s="283" t="s">
        <v>308</v>
      </c>
      <c r="N27" s="276"/>
      <c r="P27" s="267"/>
      <c r="Q27" s="267"/>
      <c r="R27" s="267"/>
      <c r="S27" s="267"/>
      <c r="T27" s="267"/>
      <c r="U27" s="267"/>
      <c r="V27" s="267"/>
    </row>
    <row r="28" spans="1:22" ht="16.5" customHeight="1">
      <c r="A28" s="626" t="str">
        <f>IF(Langue=0,M29,N29)</f>
        <v>Matériel informatique et mobilier</v>
      </c>
      <c r="B28" s="627"/>
      <c r="C28" s="465" t="s">
        <v>203</v>
      </c>
      <c r="D28" s="263"/>
      <c r="E28" s="263"/>
      <c r="F28" s="263"/>
      <c r="G28" s="263"/>
      <c r="H28" s="263"/>
      <c r="I28" s="263"/>
      <c r="J28" s="263"/>
      <c r="K28" s="264">
        <f>+D28+E28-F28+G28-H28+I28+J28</f>
        <v>0</v>
      </c>
      <c r="L28" s="257"/>
      <c r="M28" s="284" t="s">
        <v>391</v>
      </c>
      <c r="N28" s="279" t="s">
        <v>421</v>
      </c>
      <c r="P28" s="267"/>
      <c r="Q28" s="267"/>
      <c r="R28" s="267"/>
      <c r="S28" s="267"/>
      <c r="T28" s="267"/>
      <c r="U28" s="267"/>
      <c r="V28" s="267"/>
    </row>
    <row r="29" spans="1:22">
      <c r="A29" s="643" t="str">
        <f>IF(Langue=0,M30,N30)</f>
        <v>Logiciel</v>
      </c>
      <c r="B29" s="627"/>
      <c r="C29" s="465" t="s">
        <v>291</v>
      </c>
      <c r="D29" s="263"/>
      <c r="E29" s="263"/>
      <c r="F29" s="263"/>
      <c r="G29" s="263"/>
      <c r="H29" s="263"/>
      <c r="I29" s="263"/>
      <c r="J29" s="263"/>
      <c r="K29" s="264">
        <f>+D29+E29-F29+G29-H29+I29+J29</f>
        <v>0</v>
      </c>
      <c r="M29" s="280" t="s">
        <v>306</v>
      </c>
      <c r="N29" s="281" t="s">
        <v>303</v>
      </c>
      <c r="P29" s="267"/>
      <c r="Q29" s="267"/>
      <c r="R29" s="267"/>
      <c r="S29" s="267"/>
      <c r="T29" s="267"/>
      <c r="U29" s="267"/>
      <c r="V29" s="267"/>
    </row>
    <row r="30" spans="1:22">
      <c r="A30" s="626" t="str">
        <f>IF(Langue=0,M31,N31)</f>
        <v>Autres</v>
      </c>
      <c r="B30" s="627"/>
      <c r="C30" s="465" t="s">
        <v>292</v>
      </c>
      <c r="D30" s="263"/>
      <c r="E30" s="263"/>
      <c r="F30" s="263"/>
      <c r="G30" s="263"/>
      <c r="H30" s="263"/>
      <c r="I30" s="263"/>
      <c r="J30" s="263"/>
      <c r="K30" s="264">
        <f>+D30+E30-F30+G30-H30+I30+J30</f>
        <v>0</v>
      </c>
      <c r="M30" s="282" t="s">
        <v>307</v>
      </c>
      <c r="N30" s="281" t="s">
        <v>304</v>
      </c>
      <c r="P30" s="267"/>
      <c r="Q30" s="267"/>
      <c r="R30" s="267"/>
      <c r="S30" s="267"/>
      <c r="T30" s="267"/>
      <c r="U30" s="267"/>
      <c r="V30" s="267"/>
    </row>
    <row r="31" spans="1:22">
      <c r="A31" s="630" t="s">
        <v>2</v>
      </c>
      <c r="B31" s="631"/>
      <c r="C31" s="472" t="s">
        <v>293</v>
      </c>
      <c r="D31" s="287">
        <f t="shared" ref="D31:K31" si="2">SUM(D28:D30)</f>
        <v>0</v>
      </c>
      <c r="E31" s="287">
        <f t="shared" si="2"/>
        <v>0</v>
      </c>
      <c r="F31" s="287">
        <f t="shared" si="2"/>
        <v>0</v>
      </c>
      <c r="G31" s="287">
        <f t="shared" si="2"/>
        <v>0</v>
      </c>
      <c r="H31" s="287">
        <f t="shared" si="2"/>
        <v>0</v>
      </c>
      <c r="I31" s="287">
        <f t="shared" si="2"/>
        <v>0</v>
      </c>
      <c r="J31" s="287">
        <f t="shared" si="2"/>
        <v>0</v>
      </c>
      <c r="K31" s="264">
        <f t="shared" si="2"/>
        <v>0</v>
      </c>
      <c r="M31" s="285" t="s">
        <v>0</v>
      </c>
      <c r="N31" s="281" t="s">
        <v>146</v>
      </c>
      <c r="P31" s="267"/>
      <c r="Q31" s="267"/>
      <c r="R31" s="267"/>
      <c r="S31" s="267"/>
      <c r="T31" s="267"/>
      <c r="U31" s="267"/>
      <c r="V31" s="267"/>
    </row>
    <row r="32" spans="1:22" ht="29.25" customHeight="1">
      <c r="A32" s="628" t="str">
        <f>IF(Langue=0,M44,N44)</f>
        <v>Total des immobilisations</v>
      </c>
      <c r="B32" s="629"/>
      <c r="C32" s="473" t="s">
        <v>312</v>
      </c>
      <c r="D32" s="288">
        <f>D31+D18</f>
        <v>0</v>
      </c>
      <c r="E32" s="288">
        <f t="shared" ref="E32:K32" si="3">E31+E18</f>
        <v>0</v>
      </c>
      <c r="F32" s="288">
        <f t="shared" si="3"/>
        <v>0</v>
      </c>
      <c r="G32" s="288">
        <f t="shared" si="3"/>
        <v>0</v>
      </c>
      <c r="H32" s="288">
        <f t="shared" si="3"/>
        <v>0</v>
      </c>
      <c r="I32" s="288">
        <f t="shared" si="3"/>
        <v>0</v>
      </c>
      <c r="J32" s="288">
        <f t="shared" si="3"/>
        <v>0</v>
      </c>
      <c r="K32" s="288">
        <f t="shared" si="3"/>
        <v>0</v>
      </c>
      <c r="M32" s="285"/>
      <c r="N32" s="281"/>
      <c r="P32" s="267"/>
      <c r="Q32" s="267"/>
      <c r="R32" s="267"/>
      <c r="S32" s="267"/>
      <c r="T32" s="267"/>
      <c r="U32" s="267"/>
      <c r="V32" s="267"/>
    </row>
    <row r="33" spans="1:22">
      <c r="A33" s="272"/>
      <c r="B33" s="273"/>
      <c r="C33" s="273"/>
      <c r="D33" s="273"/>
      <c r="E33" s="273"/>
      <c r="F33" s="273"/>
      <c r="G33" s="273"/>
      <c r="H33" s="273"/>
      <c r="I33" s="273"/>
      <c r="J33" s="273"/>
      <c r="K33" s="274"/>
      <c r="M33" s="273"/>
      <c r="N33" s="273"/>
      <c r="P33" s="267"/>
      <c r="Q33" s="267"/>
      <c r="R33" s="267"/>
      <c r="S33" s="267"/>
      <c r="T33" s="267"/>
      <c r="U33" s="267"/>
      <c r="V33" s="267"/>
    </row>
    <row r="34" spans="1:22">
      <c r="A34" s="623">
        <f>+'1500'!A36+1</f>
        <v>6</v>
      </c>
      <c r="B34" s="624"/>
      <c r="C34" s="624"/>
      <c r="D34" s="624"/>
      <c r="E34" s="624"/>
      <c r="F34" s="624"/>
      <c r="G34" s="624"/>
      <c r="H34" s="624"/>
      <c r="I34" s="624"/>
      <c r="J34" s="624"/>
      <c r="K34" s="625"/>
      <c r="M34" s="273"/>
      <c r="N34" s="281"/>
      <c r="P34" s="267"/>
      <c r="Q34" s="267"/>
      <c r="R34" s="267"/>
      <c r="S34" s="267"/>
      <c r="T34" s="267"/>
      <c r="U34" s="267"/>
      <c r="V34" s="267"/>
    </row>
    <row r="35" spans="1:22">
      <c r="M35" s="245" t="s">
        <v>294</v>
      </c>
      <c r="N35" s="286" t="s">
        <v>295</v>
      </c>
      <c r="P35" s="267"/>
      <c r="Q35" s="267"/>
      <c r="R35" s="267"/>
      <c r="S35" s="267"/>
      <c r="T35" s="267"/>
      <c r="U35" s="267"/>
      <c r="V35" s="267"/>
    </row>
    <row r="36" spans="1:22">
      <c r="M36" s="245" t="s">
        <v>392</v>
      </c>
      <c r="N36" s="286" t="s">
        <v>396</v>
      </c>
      <c r="O36" s="359"/>
      <c r="P36" s="333"/>
      <c r="Q36" s="333"/>
      <c r="R36" s="333"/>
      <c r="S36" s="333"/>
      <c r="T36" s="333"/>
      <c r="U36" s="333"/>
      <c r="V36" s="267"/>
    </row>
    <row r="37" spans="1:22">
      <c r="M37" s="245" t="s">
        <v>296</v>
      </c>
      <c r="N37" s="286" t="s">
        <v>296</v>
      </c>
      <c r="P37" s="267"/>
      <c r="Q37" s="267"/>
      <c r="R37" s="267"/>
      <c r="S37" s="267"/>
      <c r="T37" s="267"/>
      <c r="U37" s="267"/>
      <c r="V37" s="267"/>
    </row>
    <row r="38" spans="1:22">
      <c r="M38" s="245" t="s">
        <v>395</v>
      </c>
      <c r="N38" s="286" t="s">
        <v>297</v>
      </c>
      <c r="P38" s="267"/>
      <c r="Q38" s="267"/>
      <c r="R38" s="267"/>
      <c r="S38" s="267"/>
      <c r="T38" s="267"/>
      <c r="U38" s="267"/>
      <c r="V38" s="267"/>
    </row>
    <row r="39" spans="1:22">
      <c r="M39" s="245" t="s">
        <v>298</v>
      </c>
      <c r="N39" s="286" t="s">
        <v>299</v>
      </c>
    </row>
    <row r="40" spans="1:22">
      <c r="M40" s="245" t="s">
        <v>280</v>
      </c>
      <c r="N40" s="286" t="s">
        <v>300</v>
      </c>
    </row>
    <row r="41" spans="1:22">
      <c r="M41" s="245" t="s">
        <v>393</v>
      </c>
      <c r="N41" s="286" t="s">
        <v>301</v>
      </c>
    </row>
    <row r="42" spans="1:22">
      <c r="M42" s="245" t="s">
        <v>0</v>
      </c>
      <c r="N42" s="286" t="s">
        <v>117</v>
      </c>
    </row>
    <row r="43" spans="1:22">
      <c r="M43" s="245" t="s">
        <v>394</v>
      </c>
      <c r="N43" s="286" t="s">
        <v>302</v>
      </c>
      <c r="O43" s="359"/>
      <c r="P43" s="359"/>
      <c r="Q43" s="359"/>
      <c r="R43" s="359"/>
      <c r="S43" s="359"/>
      <c r="T43" s="359"/>
    </row>
    <row r="44" spans="1:22">
      <c r="M44" s="273" t="s">
        <v>310</v>
      </c>
      <c r="N44" s="281" t="s">
        <v>311</v>
      </c>
    </row>
  </sheetData>
  <sheetProtection algorithmName="SHA-512" hashValue="N00JDCXyZjyePgHwjtEFxq3aqKEIn+xvnmS5un+u03iSlhbYJlpWjYRZ/G9krGuNrykl+Q+/gJ+6ekg8CyCpfg==" saltValue="XygvHD0vMnnJNpBW0/xSoA==" spinCount="100000" sheet="1" objects="1" scenarios="1" selectLockedCells="1"/>
  <mergeCells count="37">
    <mergeCell ref="A3:K3"/>
    <mergeCell ref="A4:K4"/>
    <mergeCell ref="A5:K5"/>
    <mergeCell ref="A6:K6"/>
    <mergeCell ref="A7:K7"/>
    <mergeCell ref="H8:H12"/>
    <mergeCell ref="I8:I12"/>
    <mergeCell ref="J8:J12"/>
    <mergeCell ref="K8:K12"/>
    <mergeCell ref="A13:C13"/>
    <mergeCell ref="A8:C12"/>
    <mergeCell ref="D8:D12"/>
    <mergeCell ref="E8:E12"/>
    <mergeCell ref="F8:F12"/>
    <mergeCell ref="G8:G12"/>
    <mergeCell ref="A14:K14"/>
    <mergeCell ref="A15:B15"/>
    <mergeCell ref="A16:B16"/>
    <mergeCell ref="A18:B18"/>
    <mergeCell ref="H21:H25"/>
    <mergeCell ref="I21:I25"/>
    <mergeCell ref="A21:C25"/>
    <mergeCell ref="A34:K34"/>
    <mergeCell ref="A17:B17"/>
    <mergeCell ref="A30:B30"/>
    <mergeCell ref="A32:B32"/>
    <mergeCell ref="A31:B31"/>
    <mergeCell ref="J21:J25"/>
    <mergeCell ref="K21:K25"/>
    <mergeCell ref="A26:C26"/>
    <mergeCell ref="A27:K27"/>
    <mergeCell ref="A28:B28"/>
    <mergeCell ref="A29:B29"/>
    <mergeCell ref="D21:D25"/>
    <mergeCell ref="E21:E25"/>
    <mergeCell ref="F21:F25"/>
    <mergeCell ref="G21:G25"/>
  </mergeCells>
  <conditionalFormatting sqref="A3">
    <cfRule type="expression" dxfId="11" priority="2">
      <formula>#REF!=0</formula>
    </cfRule>
  </conditionalFormatting>
  <conditionalFormatting sqref="A5:F5">
    <cfRule type="expression" dxfId="10" priority="3">
      <formula>#REF!=0</formula>
    </cfRule>
  </conditionalFormatting>
  <pageMargins left="0.70866141732283505" right="0.70866141732283505" top="1.2992125984252001" bottom="0.74803149606299202" header="0.31496062992126" footer="0.31496062992126"/>
  <pageSetup scale="47" orientation="landscape" r:id="rId1"/>
  <ignoredErrors>
    <ignoredError sqref="D13:K13 C15:C17 D26:K26 C28:C30 C18 C31:C32" numberStoredAsText="1"/>
  </ignoredErrors>
  <drawing r:id="rId2"/>
  <extLst>
    <ext xmlns:x14="http://schemas.microsoft.com/office/spreadsheetml/2009/9/main" uri="{78C0D931-6437-407d-A8EE-F0AAD7539E65}">
      <x14:conditionalFormattings>
        <x14:conditionalFormatting xmlns:xm="http://schemas.microsoft.com/office/excel/2006/main">
          <x14:cfRule type="expression" priority="1" id="{00000000-000E-0000-0600-000001000000}">
            <xm:f>'\Coopératives\[Formulaire COOP_ 2015_VF_1.1.1.xlsx]Feuil1'!#REF!=0</xm:f>
            <x14:dxf>
              <font>
                <color theme="0"/>
              </font>
            </x14:dxf>
          </x14:cfRule>
          <xm:sqref>A4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D673C-FC1F-404B-B971-5EDDC8B7AC3F}">
  <sheetPr codeName="Feuil12">
    <tabColor rgb="FFD5A208"/>
    <pageSetUpPr fitToPage="1"/>
  </sheetPr>
  <dimension ref="A1:J42"/>
  <sheetViews>
    <sheetView workbookViewId="0">
      <selection activeCell="B23" sqref="B23"/>
    </sheetView>
  </sheetViews>
  <sheetFormatPr baseColWidth="10" defaultColWidth="11.44140625" defaultRowHeight="14.4" outlineLevelCol="1"/>
  <cols>
    <col min="1" max="1" width="6" style="194" customWidth="1"/>
    <col min="2" max="2" width="97.88671875" style="190" customWidth="1"/>
    <col min="3" max="3" width="22.44140625" style="190" customWidth="1"/>
    <col min="4" max="4" width="1.44140625" style="190" customWidth="1"/>
    <col min="5" max="5" width="111.44140625" style="190" hidden="1" customWidth="1" outlineLevel="1"/>
    <col min="6" max="6" width="103" style="190" hidden="1" customWidth="1" outlineLevel="1"/>
    <col min="7" max="7" width="11.44140625" style="190" customWidth="1" collapsed="1"/>
    <col min="8" max="8" width="11.44140625" style="190" customWidth="1"/>
    <col min="9" max="9" width="11.44140625" style="190" hidden="1" customWidth="1"/>
    <col min="10" max="10" width="81.5546875" style="190" hidden="1" customWidth="1"/>
    <col min="11" max="13" width="11.44140625" style="190" customWidth="1"/>
    <col min="14" max="16384" width="11.44140625" style="190"/>
  </cols>
  <sheetData>
    <row r="1" spans="1:10" ht="24" customHeight="1">
      <c r="A1" s="291" t="str">
        <f>IF(Langue=0,"ANNEXE "&amp;'T des M - T of C'!A12,"SCHEDULE "&amp;'T des M - T of C'!A12)</f>
        <v>ANNEXE 4040</v>
      </c>
      <c r="B1" s="292"/>
      <c r="C1" s="37" t="str">
        <f>Identification!A15</f>
        <v>ÉTAT ANNUEL DE LA SITUATION DES AFFAIRES AU QUÉBEC</v>
      </c>
      <c r="G1" s="335"/>
      <c r="H1" s="335"/>
      <c r="I1" s="331" t="s">
        <v>314</v>
      </c>
      <c r="J1" s="328" t="s">
        <v>379</v>
      </c>
    </row>
    <row r="2" spans="1:10">
      <c r="C2" s="234"/>
      <c r="G2" s="335"/>
      <c r="H2" s="335"/>
      <c r="I2" s="336"/>
      <c r="J2" s="336"/>
    </row>
    <row r="3" spans="1:10" ht="22.5" customHeight="1">
      <c r="A3" s="674">
        <f>Identification!G12</f>
        <v>0</v>
      </c>
      <c r="B3" s="675"/>
      <c r="C3" s="676"/>
      <c r="G3" s="335"/>
      <c r="H3" s="335"/>
      <c r="I3" s="335"/>
      <c r="J3" s="335"/>
    </row>
    <row r="4" spans="1:10" ht="22.5" customHeight="1">
      <c r="A4" s="677" t="str">
        <f>UPPER('T des M - T of C'!B12)</f>
        <v>NOMBRE DE DOSSIERS DE CRÉDIT DE CONSOMMATEURS QUÉBÉCOIS PAR INSTITUTIONS FINANCIÈRE ET BANQUE, AUX FINS DE LA COTISATION</v>
      </c>
      <c r="B4" s="678"/>
      <c r="C4" s="679"/>
      <c r="G4" s="335"/>
      <c r="H4" s="335"/>
      <c r="I4" s="335"/>
      <c r="J4" s="335"/>
    </row>
    <row r="5" spans="1:10" ht="22.5" customHeight="1">
      <c r="A5" s="680" t="str">
        <f>IF(Langue=0,"au "&amp;Identification!J19,"As at "&amp;Identification!J19)</f>
        <v xml:space="preserve">au </v>
      </c>
      <c r="B5" s="681"/>
      <c r="C5" s="682"/>
      <c r="G5" s="335"/>
      <c r="H5" s="335"/>
      <c r="I5" s="335"/>
      <c r="J5" s="335"/>
    </row>
    <row r="6" spans="1:10">
      <c r="A6" s="683"/>
      <c r="B6" s="684"/>
      <c r="C6" s="685"/>
      <c r="E6" s="191" t="s">
        <v>210</v>
      </c>
      <c r="F6" s="192" t="s">
        <v>210</v>
      </c>
      <c r="G6" s="335"/>
      <c r="H6" s="335"/>
      <c r="I6" s="335"/>
      <c r="J6" s="335"/>
    </row>
    <row r="7" spans="1:10" ht="11.25" customHeight="1">
      <c r="A7" s="193"/>
      <c r="B7" s="194"/>
      <c r="C7" s="195"/>
      <c r="F7" s="196"/>
      <c r="G7" s="335"/>
      <c r="H7" s="335"/>
      <c r="I7" s="336"/>
      <c r="J7" s="336"/>
    </row>
    <row r="8" spans="1:10" ht="22.5" customHeight="1">
      <c r="A8" s="665"/>
      <c r="B8" s="666"/>
      <c r="C8" s="667"/>
      <c r="E8" s="197"/>
      <c r="F8" s="198"/>
      <c r="G8" s="335"/>
      <c r="H8" s="335"/>
      <c r="I8" s="336"/>
      <c r="J8" s="336"/>
    </row>
    <row r="9" spans="1:10" ht="15" customHeight="1">
      <c r="A9" s="668" t="str">
        <f>IF(Langue=0,E9,F9)</f>
        <v>Institutions financières et banques</v>
      </c>
      <c r="B9" s="669">
        <f>IF(Langue=0,D10,E10)</f>
        <v>0</v>
      </c>
      <c r="C9" s="672" t="str">
        <f>IF(Langue=0,E10,F10)</f>
        <v>Nombre</v>
      </c>
      <c r="E9" s="199" t="s">
        <v>352</v>
      </c>
      <c r="F9" s="200" t="s">
        <v>353</v>
      </c>
      <c r="G9" s="335"/>
      <c r="H9" s="335"/>
      <c r="I9" s="686" t="s">
        <v>317</v>
      </c>
      <c r="J9" s="687" t="s">
        <v>399</v>
      </c>
    </row>
    <row r="10" spans="1:10" ht="15" customHeight="1">
      <c r="A10" s="670"/>
      <c r="B10" s="671"/>
      <c r="C10" s="673"/>
      <c r="E10" s="201" t="s">
        <v>10</v>
      </c>
      <c r="F10" s="202" t="s">
        <v>118</v>
      </c>
      <c r="G10" s="335"/>
      <c r="H10" s="335"/>
      <c r="I10" s="686"/>
      <c r="J10" s="687"/>
    </row>
    <row r="11" spans="1:10">
      <c r="A11" s="203"/>
      <c r="B11" s="204" t="s">
        <v>43</v>
      </c>
      <c r="C11" s="205" t="s">
        <v>42</v>
      </c>
      <c r="E11" s="201"/>
      <c r="F11" s="202"/>
      <c r="G11" s="335"/>
      <c r="H11" s="335"/>
      <c r="I11" s="686"/>
      <c r="J11" s="687"/>
    </row>
    <row r="12" spans="1:10">
      <c r="A12" s="474" t="s">
        <v>51</v>
      </c>
      <c r="B12" s="475" t="str">
        <f t="shared" ref="B12:B19" si="0">IF(Langue=0,E12,F12)</f>
        <v>Mouvement Desjardins</v>
      </c>
      <c r="C12" s="208"/>
      <c r="E12" s="209" t="s">
        <v>211</v>
      </c>
      <c r="F12" s="210" t="s">
        <v>217</v>
      </c>
      <c r="G12" s="335"/>
      <c r="H12" s="335"/>
      <c r="I12" s="336"/>
      <c r="J12" s="687"/>
    </row>
    <row r="13" spans="1:10">
      <c r="A13" s="474" t="s">
        <v>23</v>
      </c>
      <c r="B13" s="475" t="str">
        <f t="shared" si="0"/>
        <v>Groupe Banque Royale</v>
      </c>
      <c r="C13" s="208"/>
      <c r="E13" s="211" t="s">
        <v>212</v>
      </c>
      <c r="F13" s="196" t="s">
        <v>218</v>
      </c>
      <c r="G13" s="335"/>
      <c r="H13" s="335"/>
      <c r="I13" s="336"/>
      <c r="J13" s="687"/>
    </row>
    <row r="14" spans="1:10">
      <c r="A14" s="474" t="s">
        <v>24</v>
      </c>
      <c r="B14" s="475" t="str">
        <f>IF(Langue=0,E14,F14)</f>
        <v>Groupe Banque CIBC</v>
      </c>
      <c r="C14" s="208"/>
      <c r="E14" s="189" t="s">
        <v>213</v>
      </c>
      <c r="F14" s="196" t="s">
        <v>219</v>
      </c>
      <c r="G14" s="335"/>
      <c r="H14" s="335"/>
      <c r="I14" s="340"/>
      <c r="J14" s="337"/>
    </row>
    <row r="15" spans="1:10">
      <c r="A15" s="474" t="s">
        <v>25</v>
      </c>
      <c r="B15" s="475" t="str">
        <f t="shared" si="0"/>
        <v>Groupe Banque de Montréal</v>
      </c>
      <c r="C15" s="208"/>
      <c r="E15" s="189" t="s">
        <v>214</v>
      </c>
      <c r="F15" s="196" t="s">
        <v>220</v>
      </c>
      <c r="G15" s="335"/>
      <c r="H15" s="335"/>
      <c r="I15" s="336"/>
      <c r="J15" s="337"/>
    </row>
    <row r="16" spans="1:10">
      <c r="A16" s="474" t="s">
        <v>41</v>
      </c>
      <c r="B16" s="475" t="str">
        <f t="shared" si="0"/>
        <v>Groupe Banque Toronto Dominion</v>
      </c>
      <c r="C16" s="208"/>
      <c r="E16" s="189" t="s">
        <v>221</v>
      </c>
      <c r="F16" s="196" t="s">
        <v>222</v>
      </c>
      <c r="G16" s="335"/>
      <c r="H16" s="335"/>
      <c r="I16" s="336"/>
      <c r="J16" s="336"/>
    </row>
    <row r="17" spans="1:10">
      <c r="A17" s="474" t="s">
        <v>19</v>
      </c>
      <c r="B17" s="475" t="str">
        <f t="shared" si="0"/>
        <v>Groupe Banque Nationale</v>
      </c>
      <c r="C17" s="208"/>
      <c r="E17" s="189" t="s">
        <v>215</v>
      </c>
      <c r="F17" s="196" t="s">
        <v>422</v>
      </c>
      <c r="G17" s="335"/>
      <c r="H17" s="335"/>
      <c r="I17" s="336"/>
      <c r="J17" s="336"/>
    </row>
    <row r="18" spans="1:10">
      <c r="A18" s="474" t="s">
        <v>20</v>
      </c>
      <c r="B18" s="475" t="str">
        <f t="shared" si="0"/>
        <v>Groupe Banque de Nouvelle-Écosse</v>
      </c>
      <c r="C18" s="208"/>
      <c r="E18" s="189" t="s">
        <v>216</v>
      </c>
      <c r="F18" s="196" t="s">
        <v>223</v>
      </c>
      <c r="G18" s="335"/>
      <c r="H18" s="335"/>
      <c r="I18" s="336"/>
      <c r="J18" s="336"/>
    </row>
    <row r="19" spans="1:10">
      <c r="A19" s="474" t="s">
        <v>21</v>
      </c>
      <c r="B19" s="476" t="str">
        <f t="shared" si="0"/>
        <v>Groupe Banque Laurentienne</v>
      </c>
      <c r="C19" s="208"/>
      <c r="E19" s="189" t="s">
        <v>224</v>
      </c>
      <c r="F19" s="196" t="s">
        <v>225</v>
      </c>
      <c r="G19" s="335"/>
      <c r="H19" s="335"/>
      <c r="I19" s="336"/>
      <c r="J19" s="336"/>
    </row>
    <row r="20" spans="1:10">
      <c r="A20" s="477" t="str">
        <f>IF(Langue=0,E20,F20)</f>
        <v>Autres institutions financières autorisées et banques</v>
      </c>
      <c r="B20" s="478"/>
      <c r="C20" s="208"/>
      <c r="E20" s="190" t="s">
        <v>348</v>
      </c>
      <c r="F20" s="196" t="s">
        <v>349</v>
      </c>
      <c r="G20" s="335"/>
      <c r="H20" s="335"/>
      <c r="I20" s="336"/>
      <c r="J20" s="336"/>
    </row>
    <row r="21" spans="1:10">
      <c r="A21" s="212">
        <v>100</v>
      </c>
      <c r="B21" s="207"/>
      <c r="C21" s="208"/>
      <c r="F21" s="196"/>
      <c r="G21" s="335"/>
      <c r="H21" s="335"/>
      <c r="I21" s="336"/>
      <c r="J21" s="336"/>
    </row>
    <row r="22" spans="1:10">
      <c r="A22" s="212">
        <v>110</v>
      </c>
      <c r="B22" s="207"/>
      <c r="C22" s="208"/>
      <c r="F22" s="196"/>
      <c r="G22" s="335"/>
      <c r="H22" s="335"/>
      <c r="I22" s="336"/>
      <c r="J22" s="336"/>
    </row>
    <row r="23" spans="1:10">
      <c r="A23" s="212">
        <v>120</v>
      </c>
      <c r="B23" s="207"/>
      <c r="C23" s="208"/>
      <c r="F23" s="196"/>
      <c r="G23" s="335"/>
      <c r="H23" s="335"/>
      <c r="I23" s="336"/>
      <c r="J23" s="336"/>
    </row>
    <row r="24" spans="1:10">
      <c r="A24" s="212">
        <v>130</v>
      </c>
      <c r="B24" s="207"/>
      <c r="C24" s="208"/>
      <c r="F24" s="196"/>
      <c r="G24" s="335"/>
      <c r="H24" s="335"/>
      <c r="I24" s="336"/>
      <c r="J24" s="336"/>
    </row>
    <row r="25" spans="1:10">
      <c r="A25" s="212">
        <v>140</v>
      </c>
      <c r="B25" s="207"/>
      <c r="C25" s="208"/>
      <c r="F25" s="196"/>
      <c r="G25" s="335"/>
      <c r="H25" s="335"/>
      <c r="I25" s="336"/>
      <c r="J25" s="336"/>
    </row>
    <row r="26" spans="1:10">
      <c r="A26" s="212">
        <v>150</v>
      </c>
      <c r="B26" s="207"/>
      <c r="C26" s="208"/>
      <c r="F26" s="196"/>
      <c r="G26" s="335"/>
      <c r="H26" s="335"/>
      <c r="I26" s="336"/>
      <c r="J26" s="336"/>
    </row>
    <row r="27" spans="1:10">
      <c r="A27" s="212">
        <v>160</v>
      </c>
      <c r="B27" s="207"/>
      <c r="C27" s="208"/>
      <c r="F27" s="196"/>
      <c r="G27" s="335"/>
      <c r="H27" s="335"/>
      <c r="I27" s="336"/>
      <c r="J27" s="336"/>
    </row>
    <row r="28" spans="1:10">
      <c r="A28" s="212">
        <v>170</v>
      </c>
      <c r="B28" s="207"/>
      <c r="C28" s="208"/>
      <c r="F28" s="196"/>
      <c r="G28" s="335"/>
      <c r="H28" s="335"/>
      <c r="I28" s="336"/>
      <c r="J28" s="336"/>
    </row>
    <row r="29" spans="1:10">
      <c r="A29" s="212">
        <v>180</v>
      </c>
      <c r="B29" s="213"/>
      <c r="C29" s="214"/>
      <c r="F29" s="196"/>
      <c r="G29" s="335"/>
      <c r="H29" s="335"/>
      <c r="I29" s="336"/>
      <c r="J29" s="336"/>
    </row>
    <row r="30" spans="1:10">
      <c r="A30" s="212">
        <v>190</v>
      </c>
      <c r="B30" s="207"/>
      <c r="C30" s="208"/>
      <c r="F30" s="196"/>
      <c r="G30" s="335"/>
      <c r="H30" s="335"/>
      <c r="I30" s="336"/>
      <c r="J30" s="336"/>
    </row>
    <row r="31" spans="1:10">
      <c r="A31" s="212">
        <v>200</v>
      </c>
      <c r="B31" s="247" t="str">
        <f>IF(Langue=0,E31,F31)</f>
        <v>Autres</v>
      </c>
      <c r="C31" s="214"/>
      <c r="E31" s="190" t="s">
        <v>0</v>
      </c>
      <c r="F31" s="196" t="s">
        <v>146</v>
      </c>
      <c r="G31" s="335"/>
      <c r="H31" s="335"/>
      <c r="I31" s="336"/>
      <c r="J31" s="336"/>
    </row>
    <row r="32" spans="1:10" ht="23.25" customHeight="1">
      <c r="A32" s="296">
        <v>299</v>
      </c>
      <c r="B32" s="297" t="s">
        <v>318</v>
      </c>
      <c r="C32" s="298">
        <f>SUM(C12:C31)</f>
        <v>0</v>
      </c>
      <c r="F32" s="196"/>
      <c r="G32" s="335"/>
      <c r="H32" s="335"/>
      <c r="I32" s="336"/>
      <c r="J32" s="336"/>
    </row>
    <row r="33" spans="1:10">
      <c r="A33" s="691"/>
      <c r="B33" s="692"/>
      <c r="C33" s="693"/>
      <c r="F33" s="196"/>
      <c r="G33" s="335"/>
      <c r="H33" s="335"/>
      <c r="I33" s="336"/>
      <c r="J33" s="336"/>
    </row>
    <row r="34" spans="1:10">
      <c r="A34" s="193"/>
      <c r="B34" s="194"/>
      <c r="C34" s="195"/>
      <c r="F34" s="196"/>
      <c r="G34" s="335"/>
      <c r="H34" s="335"/>
      <c r="I34" s="336"/>
      <c r="J34" s="336"/>
    </row>
    <row r="35" spans="1:10" s="290" customFormat="1">
      <c r="A35" s="299">
        <v>300</v>
      </c>
      <c r="B35" s="300" t="str">
        <f>IF(Langue=0,E35,F35)</f>
        <v>Nombre de dossiers de crédit unique de consommateurs québécois détenu par l’agent aux fins de cotisation</v>
      </c>
      <c r="C35" s="301"/>
      <c r="E35" s="248" t="s">
        <v>397</v>
      </c>
      <c r="F35" s="302" t="s">
        <v>329</v>
      </c>
      <c r="G35" s="250"/>
      <c r="H35" s="250"/>
      <c r="I35" s="330"/>
      <c r="J35" s="337" t="s">
        <v>313</v>
      </c>
    </row>
    <row r="36" spans="1:10">
      <c r="A36" s="193"/>
      <c r="B36" s="194"/>
      <c r="C36" s="195"/>
      <c r="F36" s="196"/>
      <c r="G36" s="335"/>
      <c r="H36" s="335"/>
      <c r="I36" s="336"/>
      <c r="J36" s="336"/>
    </row>
    <row r="37" spans="1:10">
      <c r="A37" s="193"/>
      <c r="B37" s="194"/>
      <c r="C37" s="195"/>
      <c r="F37" s="196"/>
      <c r="G37" s="335"/>
      <c r="H37" s="335"/>
      <c r="I37" s="336"/>
      <c r="J37" s="336"/>
    </row>
    <row r="38" spans="1:10" s="189" customFormat="1" ht="35.25" customHeight="1">
      <c r="A38" s="694" t="str">
        <f>IF(Langue=0,E38,F38)</f>
        <v>N. B. Le nombre de dossiers de crédit unique de consommateurs québécois doit faire l’objet d’une vérification par un auditeur indépendant.</v>
      </c>
      <c r="B38" s="695"/>
      <c r="C38" s="696"/>
      <c r="E38" s="217" t="s">
        <v>398</v>
      </c>
      <c r="F38" s="68" t="s">
        <v>330</v>
      </c>
      <c r="G38" s="338"/>
      <c r="H38" s="338"/>
      <c r="I38" s="339"/>
      <c r="J38" s="339"/>
    </row>
    <row r="39" spans="1:10">
      <c r="A39" s="193"/>
      <c r="B39" s="194"/>
      <c r="C39" s="195"/>
      <c r="F39" s="196"/>
      <c r="G39" s="335"/>
      <c r="H39" s="335"/>
      <c r="I39" s="336"/>
      <c r="J39" s="336"/>
    </row>
    <row r="40" spans="1:10">
      <c r="A40" s="193"/>
      <c r="B40" s="194"/>
      <c r="C40" s="195"/>
      <c r="F40" s="196"/>
      <c r="G40" s="335"/>
      <c r="H40" s="335"/>
      <c r="I40" s="336"/>
      <c r="J40" s="336"/>
    </row>
    <row r="41" spans="1:10" s="189" customFormat="1">
      <c r="A41" s="201"/>
      <c r="B41" s="190"/>
      <c r="C41" s="216"/>
      <c r="F41" s="196"/>
      <c r="G41" s="338"/>
      <c r="H41" s="338"/>
      <c r="I41" s="339"/>
      <c r="J41" s="339"/>
    </row>
    <row r="42" spans="1:10">
      <c r="A42" s="688">
        <f>'1600'!A34+1</f>
        <v>7</v>
      </c>
      <c r="B42" s="689"/>
      <c r="C42" s="690"/>
      <c r="F42" s="196"/>
      <c r="I42" s="326"/>
      <c r="J42" s="326"/>
    </row>
  </sheetData>
  <sheetProtection algorithmName="SHA-512" hashValue="tItl8EO6mzf0B4PQOKvx1yRsrPBXG6lB+ew2P0HVdT2ARU8wLRYIXtZJj0YsqmXnMwYKQkkefsj2wy8hrGH2+w==" saltValue="RUzjTDU0chw0cbeY4A+Q4g==" spinCount="100000" sheet="1" objects="1" scenarios="1" selectLockedCells="1"/>
  <mergeCells count="12">
    <mergeCell ref="I9:I11"/>
    <mergeCell ref="J9:J13"/>
    <mergeCell ref="A42:C42"/>
    <mergeCell ref="A33:C33"/>
    <mergeCell ref="A38:C38"/>
    <mergeCell ref="A8:C8"/>
    <mergeCell ref="A9:B10"/>
    <mergeCell ref="C9:C10"/>
    <mergeCell ref="A3:C3"/>
    <mergeCell ref="A4:C4"/>
    <mergeCell ref="A5:C5"/>
    <mergeCell ref="A6:C6"/>
  </mergeCells>
  <printOptions horizontalCentered="1"/>
  <pageMargins left="0.39370078740157499" right="0.39370078740157499" top="0.59055118110236204" bottom="0.59055118110236204" header="0.31496062992126" footer="0.31496062992126"/>
  <pageSetup scale="96" orientation="portrait" r:id="rId1"/>
  <ignoredErrors>
    <ignoredError sqref="E6:F6 A12:A19 B11:C11" numberStoredAsText="1"/>
    <ignoredError sqref="B12:B13 B31 A20 B15:B19" unlocked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2" id="{00000000-000E-0000-0700-000002000000}">
            <xm:f>'\Coopératives\[Formulaire COOP_ 2015_VF_1.1.1.xlsx]Feuil1'!#REF!=0</xm:f>
            <x14:dxf>
              <font>
                <color theme="0"/>
              </font>
            </x14:dxf>
          </x14:cfRule>
          <xm:sqref>A4</xm:sqref>
        </x14:conditionalFormatting>
        <x14:conditionalFormatting xmlns:xm="http://schemas.microsoft.com/office/excel/2006/main">
          <x14:cfRule type="expression" priority="1" id="{00000000-000E-0000-0700-000001000000}">
            <xm:f>'\Coopératives\[Formulaire COOP_ 2015_VF_1.1.1.xlsx]Feuil1'!#REF!=0</xm:f>
            <x14:dxf>
              <font>
                <color theme="0"/>
              </font>
            </x14:dxf>
          </x14:cfRule>
          <xm:sqref>A6</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E1E88-9471-4988-8C84-C407F3391B2F}">
  <sheetPr codeName="Feuil14">
    <tabColor rgb="FFD5A208"/>
    <pageSetUpPr fitToPage="1"/>
  </sheetPr>
  <dimension ref="A1:AA43"/>
  <sheetViews>
    <sheetView topLeftCell="A10" zoomScaleNormal="100" workbookViewId="0">
      <selection activeCell="C11" sqref="C11"/>
    </sheetView>
  </sheetViews>
  <sheetFormatPr baseColWidth="10" defaultColWidth="11.44140625" defaultRowHeight="14.4" outlineLevelCol="1"/>
  <cols>
    <col min="1" max="1" width="6" style="194" customWidth="1"/>
    <col min="2" max="2" width="57.44140625" style="190" customWidth="1"/>
    <col min="3" max="3" width="20.88671875" style="190" customWidth="1"/>
    <col min="4" max="8" width="20.6640625" style="190" customWidth="1"/>
    <col min="9" max="9" width="1.44140625" style="190" customWidth="1"/>
    <col min="10" max="10" width="62.5546875" style="190" hidden="1" customWidth="1" outlineLevel="1"/>
    <col min="11" max="11" width="60" style="190" hidden="1" customWidth="1" outlineLevel="1"/>
    <col min="12" max="12" width="11.44140625" style="190" hidden="1" customWidth="1" collapsed="1"/>
    <col min="13" max="13" width="11.44140625" style="190" hidden="1" customWidth="1"/>
    <col min="14" max="14" width="63.44140625" style="190" hidden="1" customWidth="1"/>
    <col min="15" max="21" width="11.44140625" style="190" hidden="1" customWidth="1"/>
    <col min="22" max="27" width="11.44140625" style="363" hidden="1" customWidth="1"/>
    <col min="28" max="16384" width="11.44140625" style="190"/>
  </cols>
  <sheetData>
    <row r="1" spans="1:27" ht="24" customHeight="1">
      <c r="A1" s="699" t="str">
        <f>IF(Langue=0,"ANNEXE "&amp;'T des M - T of C'!A13,"SCHEDULE "&amp;'T des M - T of C'!A13)</f>
        <v>ANNEXE 4050</v>
      </c>
      <c r="B1" s="700"/>
      <c r="C1" s="241"/>
      <c r="D1" s="241"/>
      <c r="E1" s="241"/>
      <c r="F1" s="241"/>
      <c r="G1" s="241"/>
      <c r="H1" s="37" t="str">
        <f>Identification!A15</f>
        <v>ÉTAT ANNUEL DE LA SITUATION DES AFFAIRES AU QUÉBEC</v>
      </c>
      <c r="L1" s="335"/>
      <c r="M1" s="335"/>
      <c r="N1" s="335"/>
    </row>
    <row r="2" spans="1:27">
      <c r="A2" s="193"/>
      <c r="C2" s="233"/>
      <c r="D2" s="233"/>
      <c r="E2" s="233"/>
      <c r="F2" s="233"/>
      <c r="G2" s="233"/>
      <c r="H2" s="234"/>
      <c r="L2" s="335"/>
      <c r="M2" s="335"/>
      <c r="N2" s="335"/>
    </row>
    <row r="3" spans="1:27" ht="22.5" customHeight="1">
      <c r="A3" s="674">
        <f>Identification!G12</f>
        <v>0</v>
      </c>
      <c r="B3" s="675"/>
      <c r="C3" s="675"/>
      <c r="D3" s="675"/>
      <c r="E3" s="675"/>
      <c r="F3" s="675"/>
      <c r="G3" s="675"/>
      <c r="H3" s="676"/>
      <c r="L3" s="335"/>
      <c r="M3" s="335"/>
      <c r="N3" s="335"/>
    </row>
    <row r="4" spans="1:27" ht="22.5" customHeight="1">
      <c r="A4" s="677" t="str">
        <f>UPPER('T des M - T of C'!B13)</f>
        <v>PRODUITS PAR INSTITUTION FINANCIÈRE, BANQUE ET COMPAGNIE DE TÉLÉCOMMUNICATION</v>
      </c>
      <c r="B4" s="678"/>
      <c r="C4" s="678"/>
      <c r="D4" s="678"/>
      <c r="E4" s="678"/>
      <c r="F4" s="678"/>
      <c r="G4" s="678"/>
      <c r="H4" s="679"/>
      <c r="L4" s="335"/>
      <c r="M4" s="335"/>
      <c r="N4" s="335"/>
    </row>
    <row r="5" spans="1:27" ht="22.5" customHeight="1">
      <c r="A5" s="680" t="str">
        <f>IF(Langue=0,"au "&amp;Identification!J19,"As at "&amp;Identification!J19)</f>
        <v xml:space="preserve">au </v>
      </c>
      <c r="B5" s="681"/>
      <c r="C5" s="681"/>
      <c r="D5" s="681"/>
      <c r="E5" s="681"/>
      <c r="F5" s="681"/>
      <c r="G5" s="681"/>
      <c r="H5" s="682"/>
      <c r="L5" s="335"/>
      <c r="M5" s="335"/>
      <c r="N5" s="335"/>
    </row>
    <row r="6" spans="1:27">
      <c r="A6" s="683"/>
      <c r="B6" s="684"/>
      <c r="C6" s="684"/>
      <c r="D6" s="684"/>
      <c r="E6" s="684"/>
      <c r="F6" s="684"/>
      <c r="G6" s="684"/>
      <c r="H6" s="685"/>
      <c r="J6" s="191"/>
      <c r="K6" s="192"/>
      <c r="L6" s="335"/>
      <c r="M6" s="335"/>
      <c r="N6" s="335"/>
    </row>
    <row r="7" spans="1:27" ht="11.25" customHeight="1">
      <c r="A7" s="193"/>
      <c r="B7" s="242"/>
      <c r="C7" s="242"/>
      <c r="D7" s="242"/>
      <c r="E7" s="242"/>
      <c r="F7" s="242"/>
      <c r="G7" s="242"/>
      <c r="H7" s="195"/>
      <c r="K7" s="196"/>
      <c r="L7" s="335"/>
      <c r="M7" s="335"/>
      <c r="N7" s="335"/>
    </row>
    <row r="8" spans="1:27" ht="22.5" customHeight="1">
      <c r="A8" s="665"/>
      <c r="B8" s="666"/>
      <c r="C8" s="666"/>
      <c r="D8" s="666"/>
      <c r="E8" s="666"/>
      <c r="F8" s="666"/>
      <c r="G8" s="666"/>
      <c r="H8" s="667"/>
      <c r="J8" s="197"/>
      <c r="K8" s="198"/>
      <c r="L8" s="335"/>
      <c r="M8" s="335"/>
      <c r="N8" s="335"/>
    </row>
    <row r="9" spans="1:27" s="379" customFormat="1" ht="15" customHeight="1">
      <c r="A9" s="697" t="str">
        <f>IF(Langue=0,J9,K9)</f>
        <v>Institutions financières, banques et compagnie de télécommunication</v>
      </c>
      <c r="B9" s="698"/>
      <c r="C9" s="380" t="str">
        <f>IF(Langue=0,J27,K27)</f>
        <v>Produit #1</v>
      </c>
      <c r="D9" s="380" t="str">
        <f>IF(Langue=0,J28,K28)</f>
        <v>Produit #2</v>
      </c>
      <c r="E9" s="380" t="str">
        <f>IF(Langue=0,J29,K29)</f>
        <v>Produit #3</v>
      </c>
      <c r="F9" s="380" t="str">
        <f>IF(Langue=0,J30,K30)</f>
        <v>Produit #4</v>
      </c>
      <c r="G9" s="380" t="str">
        <f>IF(Langue=0,$J$31,$K$31)</f>
        <v>Produit #5</v>
      </c>
      <c r="H9" s="381" t="str">
        <f>IF(Langue=0,$J$32,$K$32)</f>
        <v>Produit #6</v>
      </c>
      <c r="J9" s="382" t="s">
        <v>415</v>
      </c>
      <c r="K9" s="383" t="s">
        <v>416</v>
      </c>
      <c r="L9" s="384"/>
      <c r="M9" s="335"/>
      <c r="N9" s="335"/>
      <c r="O9" s="386" t="s">
        <v>333</v>
      </c>
      <c r="P9" s="386" t="s">
        <v>334</v>
      </c>
      <c r="Q9" s="386" t="s">
        <v>335</v>
      </c>
      <c r="R9" s="386" t="s">
        <v>336</v>
      </c>
      <c r="S9" s="386" t="s">
        <v>337</v>
      </c>
      <c r="T9" s="386" t="s">
        <v>338</v>
      </c>
      <c r="U9" s="386"/>
      <c r="V9" s="387" t="s">
        <v>333</v>
      </c>
      <c r="W9" s="387" t="s">
        <v>334</v>
      </c>
      <c r="X9" s="387" t="s">
        <v>335</v>
      </c>
      <c r="Y9" s="387" t="s">
        <v>336</v>
      </c>
      <c r="Z9" s="387" t="s">
        <v>337</v>
      </c>
      <c r="AA9" s="387" t="s">
        <v>338</v>
      </c>
    </row>
    <row r="10" spans="1:27" s="379" customFormat="1" ht="29.1" customHeight="1">
      <c r="A10" s="388"/>
      <c r="B10" s="389" t="s">
        <v>43</v>
      </c>
      <c r="J10" s="390"/>
      <c r="K10" s="391"/>
      <c r="L10" s="384"/>
      <c r="M10" s="335"/>
      <c r="N10" s="335"/>
      <c r="U10" s="386"/>
      <c r="V10" s="392" t="s">
        <v>42</v>
      </c>
      <c r="W10" s="389" t="s">
        <v>44</v>
      </c>
      <c r="X10" s="392" t="s">
        <v>45</v>
      </c>
      <c r="Y10" s="389" t="s">
        <v>46</v>
      </c>
      <c r="Z10" s="392" t="s">
        <v>47</v>
      </c>
      <c r="AA10" s="389" t="s">
        <v>48</v>
      </c>
    </row>
    <row r="11" spans="1:27" ht="15" customHeight="1">
      <c r="A11" s="484" t="s">
        <v>51</v>
      </c>
      <c r="B11" s="485" t="str">
        <f>IF(Langue=0,J26,K26)</f>
        <v>Nom du produit</v>
      </c>
      <c r="C11" s="224"/>
      <c r="D11" s="224"/>
      <c r="E11" s="224"/>
      <c r="F11" s="224"/>
      <c r="G11" s="224"/>
      <c r="H11" s="313"/>
      <c r="J11" s="390"/>
      <c r="K11" s="391"/>
      <c r="L11" s="384"/>
      <c r="M11" s="335"/>
      <c r="N11" s="335"/>
      <c r="O11" s="482">
        <f t="shared" ref="O11:T11" si="0">C11</f>
        <v>0</v>
      </c>
      <c r="P11" s="482">
        <f t="shared" si="0"/>
        <v>0</v>
      </c>
      <c r="Q11" s="482">
        <f t="shared" si="0"/>
        <v>0</v>
      </c>
      <c r="R11" s="482">
        <f t="shared" si="0"/>
        <v>0</v>
      </c>
      <c r="S11" s="482">
        <f t="shared" si="0"/>
        <v>0</v>
      </c>
      <c r="T11" s="482">
        <f t="shared" si="0"/>
        <v>0</v>
      </c>
      <c r="V11" s="364" t="str">
        <f>IF(C$11="","",O11)</f>
        <v/>
      </c>
      <c r="W11" s="364" t="str">
        <f t="shared" ref="W11:Z11" si="1">IF(D$11="","",P11)</f>
        <v/>
      </c>
      <c r="X11" s="364" t="str">
        <f t="shared" si="1"/>
        <v/>
      </c>
      <c r="Y11" s="364" t="str">
        <f t="shared" si="1"/>
        <v/>
      </c>
      <c r="Z11" s="364" t="str">
        <f t="shared" si="1"/>
        <v/>
      </c>
      <c r="AA11" s="364" t="str">
        <f>IF(H$11="","",T11)</f>
        <v/>
      </c>
    </row>
    <row r="12" spans="1:27" ht="25.5" customHeight="1">
      <c r="A12" s="486" t="s">
        <v>23</v>
      </c>
      <c r="B12" s="487" t="str">
        <f t="shared" ref="B12:B24" si="2">IF(Langue=0,J12,K12)</f>
        <v>Mouvement Desjardins</v>
      </c>
      <c r="C12" s="311"/>
      <c r="D12" s="311"/>
      <c r="E12" s="311"/>
      <c r="F12" s="311"/>
      <c r="G12" s="311"/>
      <c r="H12" s="311"/>
      <c r="J12" s="209" t="s">
        <v>211</v>
      </c>
      <c r="K12" s="210" t="s">
        <v>217</v>
      </c>
      <c r="L12" s="335"/>
      <c r="M12" s="335"/>
      <c r="N12" s="335"/>
      <c r="O12" s="483" t="b">
        <v>0</v>
      </c>
      <c r="P12" s="483" t="b">
        <v>0</v>
      </c>
      <c r="Q12" s="483" t="b">
        <v>0</v>
      </c>
      <c r="R12" s="483" t="b">
        <v>0</v>
      </c>
      <c r="S12" s="483" t="b">
        <v>0</v>
      </c>
      <c r="T12" s="483" t="b">
        <v>0</v>
      </c>
      <c r="V12" s="364" t="str">
        <f>IF(C$11="","",O12)</f>
        <v/>
      </c>
      <c r="W12" s="364" t="str">
        <f t="shared" ref="W12:AA24" si="3">IF(D$11="","",P12)</f>
        <v/>
      </c>
      <c r="X12" s="364" t="str">
        <f t="shared" si="3"/>
        <v/>
      </c>
      <c r="Y12" s="364" t="str">
        <f t="shared" si="3"/>
        <v/>
      </c>
      <c r="Z12" s="364" t="str">
        <f t="shared" si="3"/>
        <v/>
      </c>
      <c r="AA12" s="364" t="str">
        <f t="shared" si="3"/>
        <v/>
      </c>
    </row>
    <row r="13" spans="1:27" ht="25.5" customHeight="1">
      <c r="A13" s="486" t="s">
        <v>24</v>
      </c>
      <c r="B13" s="487" t="str">
        <f t="shared" si="2"/>
        <v>Groupe Banque Royale</v>
      </c>
      <c r="C13" s="311"/>
      <c r="D13" s="311"/>
      <c r="E13" s="311"/>
      <c r="F13" s="311"/>
      <c r="G13" s="311"/>
      <c r="H13" s="311"/>
      <c r="J13" s="211" t="s">
        <v>212</v>
      </c>
      <c r="K13" s="196" t="s">
        <v>218</v>
      </c>
      <c r="L13" s="335"/>
      <c r="M13" s="335"/>
      <c r="N13" s="335"/>
      <c r="O13" s="483" t="b">
        <v>0</v>
      </c>
      <c r="P13" s="483" t="b">
        <v>0</v>
      </c>
      <c r="Q13" s="483" t="b">
        <v>0</v>
      </c>
      <c r="R13" s="483" t="b">
        <v>0</v>
      </c>
      <c r="S13" s="483" t="b">
        <v>0</v>
      </c>
      <c r="T13" s="483" t="b">
        <v>0</v>
      </c>
      <c r="V13" s="364" t="str">
        <f t="shared" ref="V13:V24" si="4">IF(C$11="","",O13)</f>
        <v/>
      </c>
      <c r="W13" s="364" t="str">
        <f t="shared" si="3"/>
        <v/>
      </c>
      <c r="X13" s="364" t="str">
        <f t="shared" si="3"/>
        <v/>
      </c>
      <c r="Y13" s="364" t="str">
        <f t="shared" si="3"/>
        <v/>
      </c>
      <c r="Z13" s="364" t="str">
        <f t="shared" si="3"/>
        <v/>
      </c>
      <c r="AA13" s="364" t="str">
        <f t="shared" si="3"/>
        <v/>
      </c>
    </row>
    <row r="14" spans="1:27" ht="25.5" customHeight="1">
      <c r="A14" s="486" t="s">
        <v>25</v>
      </c>
      <c r="B14" s="487" t="str">
        <f t="shared" si="2"/>
        <v>Groupe Banque CIBC</v>
      </c>
      <c r="C14" s="311"/>
      <c r="D14" s="311"/>
      <c r="E14" s="311"/>
      <c r="F14" s="311"/>
      <c r="G14" s="311"/>
      <c r="H14" s="311"/>
      <c r="J14" s="189" t="s">
        <v>213</v>
      </c>
      <c r="K14" s="196" t="s">
        <v>219</v>
      </c>
      <c r="L14" s="335"/>
      <c r="M14" s="335"/>
      <c r="N14" s="335"/>
      <c r="O14" s="483" t="b">
        <v>0</v>
      </c>
      <c r="P14" s="483" t="b">
        <v>0</v>
      </c>
      <c r="Q14" s="483" t="b">
        <v>0</v>
      </c>
      <c r="R14" s="483" t="b">
        <v>0</v>
      </c>
      <c r="S14" s="483" t="b">
        <v>0</v>
      </c>
      <c r="T14" s="483" t="b">
        <v>0</v>
      </c>
      <c r="V14" s="364" t="str">
        <f t="shared" si="4"/>
        <v/>
      </c>
      <c r="W14" s="364" t="str">
        <f t="shared" si="3"/>
        <v/>
      </c>
      <c r="X14" s="364" t="str">
        <f t="shared" si="3"/>
        <v/>
      </c>
      <c r="Y14" s="364" t="str">
        <f t="shared" si="3"/>
        <v/>
      </c>
      <c r="Z14" s="364" t="str">
        <f t="shared" si="3"/>
        <v/>
      </c>
      <c r="AA14" s="364" t="str">
        <f t="shared" si="3"/>
        <v/>
      </c>
    </row>
    <row r="15" spans="1:27" ht="25.5" customHeight="1">
      <c r="A15" s="486" t="s">
        <v>41</v>
      </c>
      <c r="B15" s="487" t="str">
        <f t="shared" si="2"/>
        <v>Groupe Banque de Montréal</v>
      </c>
      <c r="C15" s="311"/>
      <c r="D15" s="311"/>
      <c r="E15" s="311"/>
      <c r="F15" s="311"/>
      <c r="G15" s="311"/>
      <c r="H15" s="311"/>
      <c r="J15" s="189" t="s">
        <v>214</v>
      </c>
      <c r="K15" s="196" t="s">
        <v>220</v>
      </c>
      <c r="L15" s="335"/>
      <c r="M15" s="335"/>
      <c r="N15" s="335"/>
      <c r="O15" s="483" t="b">
        <v>0</v>
      </c>
      <c r="P15" s="483" t="b">
        <v>0</v>
      </c>
      <c r="Q15" s="483" t="b">
        <v>0</v>
      </c>
      <c r="R15" s="483" t="b">
        <v>0</v>
      </c>
      <c r="S15" s="483" t="b">
        <v>0</v>
      </c>
      <c r="T15" s="483" t="b">
        <v>0</v>
      </c>
      <c r="V15" s="364" t="str">
        <f t="shared" si="4"/>
        <v/>
      </c>
      <c r="W15" s="364" t="str">
        <f t="shared" si="3"/>
        <v/>
      </c>
      <c r="X15" s="364" t="str">
        <f t="shared" si="3"/>
        <v/>
      </c>
      <c r="Y15" s="364" t="str">
        <f t="shared" si="3"/>
        <v/>
      </c>
      <c r="Z15" s="364" t="str">
        <f t="shared" si="3"/>
        <v/>
      </c>
      <c r="AA15" s="364" t="str">
        <f t="shared" si="3"/>
        <v/>
      </c>
    </row>
    <row r="16" spans="1:27" ht="25.5" customHeight="1">
      <c r="A16" s="486" t="s">
        <v>19</v>
      </c>
      <c r="B16" s="487" t="str">
        <f t="shared" si="2"/>
        <v>Groupe Banque Toronto Dominion</v>
      </c>
      <c r="C16" s="311"/>
      <c r="D16" s="311"/>
      <c r="E16" s="311"/>
      <c r="F16" s="311"/>
      <c r="G16" s="311"/>
      <c r="H16" s="311"/>
      <c r="J16" s="189" t="s">
        <v>221</v>
      </c>
      <c r="K16" s="196" t="s">
        <v>222</v>
      </c>
      <c r="L16" s="335"/>
      <c r="M16" s="335"/>
      <c r="N16" s="335"/>
      <c r="O16" s="483" t="b">
        <v>0</v>
      </c>
      <c r="P16" s="483" t="b">
        <v>0</v>
      </c>
      <c r="Q16" s="483" t="b">
        <v>0</v>
      </c>
      <c r="R16" s="483" t="b">
        <v>0</v>
      </c>
      <c r="S16" s="483" t="b">
        <v>0</v>
      </c>
      <c r="T16" s="483" t="b">
        <v>0</v>
      </c>
      <c r="V16" s="364" t="str">
        <f t="shared" si="4"/>
        <v/>
      </c>
      <c r="W16" s="364" t="str">
        <f t="shared" si="3"/>
        <v/>
      </c>
      <c r="X16" s="364" t="str">
        <f t="shared" si="3"/>
        <v/>
      </c>
      <c r="Y16" s="364" t="str">
        <f t="shared" si="3"/>
        <v/>
      </c>
      <c r="Z16" s="364" t="str">
        <f t="shared" si="3"/>
        <v/>
      </c>
      <c r="AA16" s="364" t="str">
        <f t="shared" si="3"/>
        <v/>
      </c>
    </row>
    <row r="17" spans="1:27" ht="25.5" customHeight="1">
      <c r="A17" s="486" t="s">
        <v>20</v>
      </c>
      <c r="B17" s="487" t="str">
        <f t="shared" si="2"/>
        <v>Groupe Banque Nationale</v>
      </c>
      <c r="C17" s="311"/>
      <c r="D17" s="311"/>
      <c r="E17" s="311"/>
      <c r="F17" s="311"/>
      <c r="G17" s="311"/>
      <c r="H17" s="311"/>
      <c r="J17" s="189" t="s">
        <v>215</v>
      </c>
      <c r="K17" s="196" t="s">
        <v>422</v>
      </c>
      <c r="L17" s="335"/>
      <c r="M17" s="335"/>
      <c r="N17" s="335"/>
      <c r="O17" s="483" t="b">
        <v>0</v>
      </c>
      <c r="P17" s="483" t="b">
        <v>0</v>
      </c>
      <c r="Q17" s="483" t="b">
        <v>0</v>
      </c>
      <c r="R17" s="483" t="b">
        <v>0</v>
      </c>
      <c r="S17" s="483" t="b">
        <v>0</v>
      </c>
      <c r="T17" s="483" t="b">
        <v>0</v>
      </c>
      <c r="V17" s="364" t="str">
        <f t="shared" si="4"/>
        <v/>
      </c>
      <c r="W17" s="364" t="str">
        <f t="shared" si="3"/>
        <v/>
      </c>
      <c r="X17" s="364" t="str">
        <f t="shared" si="3"/>
        <v/>
      </c>
      <c r="Y17" s="364" t="str">
        <f t="shared" si="3"/>
        <v/>
      </c>
      <c r="Z17" s="364" t="str">
        <f t="shared" si="3"/>
        <v/>
      </c>
      <c r="AA17" s="364" t="str">
        <f t="shared" si="3"/>
        <v/>
      </c>
    </row>
    <row r="18" spans="1:27" ht="25.5" customHeight="1">
      <c r="A18" s="486" t="s">
        <v>21</v>
      </c>
      <c r="B18" s="487" t="str">
        <f t="shared" si="2"/>
        <v>Groupe Banque de Nouvelle-Écosse</v>
      </c>
      <c r="C18" s="311"/>
      <c r="D18" s="311"/>
      <c r="E18" s="311"/>
      <c r="F18" s="311"/>
      <c r="G18" s="311"/>
      <c r="H18" s="311"/>
      <c r="J18" s="189" t="s">
        <v>216</v>
      </c>
      <c r="K18" s="196" t="s">
        <v>223</v>
      </c>
      <c r="L18" s="335"/>
      <c r="M18" s="335"/>
      <c r="N18" s="335"/>
      <c r="O18" s="483" t="b">
        <v>0</v>
      </c>
      <c r="P18" s="483" t="b">
        <v>0</v>
      </c>
      <c r="Q18" s="483" t="b">
        <v>0</v>
      </c>
      <c r="R18" s="483" t="b">
        <v>0</v>
      </c>
      <c r="S18" s="483" t="b">
        <v>0</v>
      </c>
      <c r="T18" s="483" t="b">
        <v>0</v>
      </c>
      <c r="V18" s="364" t="str">
        <f t="shared" si="4"/>
        <v/>
      </c>
      <c r="W18" s="364" t="str">
        <f t="shared" si="3"/>
        <v/>
      </c>
      <c r="X18" s="364" t="str">
        <f t="shared" si="3"/>
        <v/>
      </c>
      <c r="Y18" s="364" t="str">
        <f>IF(F$11="","",R18)</f>
        <v/>
      </c>
      <c r="Z18" s="364" t="str">
        <f t="shared" si="3"/>
        <v/>
      </c>
      <c r="AA18" s="364" t="str">
        <f t="shared" si="3"/>
        <v/>
      </c>
    </row>
    <row r="19" spans="1:27" ht="25.5" customHeight="1">
      <c r="A19" s="486" t="s">
        <v>57</v>
      </c>
      <c r="B19" s="487" t="str">
        <f t="shared" si="2"/>
        <v>Groupe Banque Laurentienne</v>
      </c>
      <c r="C19" s="311"/>
      <c r="D19" s="311"/>
      <c r="E19" s="311"/>
      <c r="F19" s="311"/>
      <c r="G19" s="311"/>
      <c r="H19" s="311"/>
      <c r="J19" s="189" t="s">
        <v>224</v>
      </c>
      <c r="K19" s="196" t="s">
        <v>225</v>
      </c>
      <c r="L19" s="335"/>
      <c r="M19" s="335"/>
      <c r="N19" s="335"/>
      <c r="O19" s="483" t="b">
        <v>0</v>
      </c>
      <c r="P19" s="483" t="b">
        <v>0</v>
      </c>
      <c r="Q19" s="483" t="b">
        <v>0</v>
      </c>
      <c r="R19" s="483" t="b">
        <v>0</v>
      </c>
      <c r="S19" s="483" t="b">
        <v>0</v>
      </c>
      <c r="T19" s="483" t="b">
        <v>0</v>
      </c>
      <c r="V19" s="364" t="str">
        <f t="shared" si="4"/>
        <v/>
      </c>
      <c r="W19" s="364" t="str">
        <f t="shared" si="3"/>
        <v/>
      </c>
      <c r="X19" s="364" t="str">
        <f t="shared" si="3"/>
        <v/>
      </c>
      <c r="Y19" s="364" t="str">
        <f t="shared" si="3"/>
        <v/>
      </c>
      <c r="Z19" s="364" t="str">
        <f t="shared" si="3"/>
        <v/>
      </c>
      <c r="AA19" s="364" t="str">
        <f t="shared" si="3"/>
        <v/>
      </c>
    </row>
    <row r="20" spans="1:27" ht="25.5" customHeight="1">
      <c r="A20" s="486" t="s">
        <v>53</v>
      </c>
      <c r="B20" s="487" t="str">
        <f t="shared" si="2"/>
        <v>Bell</v>
      </c>
      <c r="C20" s="311"/>
      <c r="D20" s="311"/>
      <c r="E20" s="311"/>
      <c r="F20" s="311"/>
      <c r="G20" s="311"/>
      <c r="H20" s="311"/>
      <c r="J20" s="190" t="s">
        <v>226</v>
      </c>
      <c r="K20" s="196" t="s">
        <v>226</v>
      </c>
      <c r="L20" s="335"/>
      <c r="M20" s="335"/>
      <c r="N20" s="335"/>
      <c r="O20" s="483" t="b">
        <v>0</v>
      </c>
      <c r="P20" s="483" t="b">
        <v>0</v>
      </c>
      <c r="Q20" s="483" t="b">
        <v>0</v>
      </c>
      <c r="R20" s="483" t="b">
        <v>0</v>
      </c>
      <c r="S20" s="483" t="b">
        <v>0</v>
      </c>
      <c r="T20" s="483" t="b">
        <v>0</v>
      </c>
      <c r="V20" s="364" t="str">
        <f t="shared" si="4"/>
        <v/>
      </c>
      <c r="W20" s="364" t="str">
        <f t="shared" si="3"/>
        <v/>
      </c>
      <c r="X20" s="364" t="str">
        <f t="shared" si="3"/>
        <v/>
      </c>
      <c r="Y20" s="364" t="str">
        <f t="shared" si="3"/>
        <v/>
      </c>
      <c r="Z20" s="364" t="str">
        <f t="shared" si="3"/>
        <v/>
      </c>
      <c r="AA20" s="364" t="str">
        <f t="shared" si="3"/>
        <v/>
      </c>
    </row>
    <row r="21" spans="1:27" ht="25.5" customHeight="1">
      <c r="A21" s="488">
        <v>110</v>
      </c>
      <c r="B21" s="487" t="str">
        <f t="shared" si="2"/>
        <v>Rogers</v>
      </c>
      <c r="C21" s="311"/>
      <c r="D21" s="311"/>
      <c r="E21" s="311"/>
      <c r="F21" s="311"/>
      <c r="G21" s="311"/>
      <c r="H21" s="311"/>
      <c r="J21" s="190" t="s">
        <v>227</v>
      </c>
      <c r="K21" s="196" t="s">
        <v>227</v>
      </c>
      <c r="L21" s="335"/>
      <c r="M21" s="335"/>
      <c r="N21" s="335"/>
      <c r="O21" s="483" t="b">
        <v>0</v>
      </c>
      <c r="P21" s="483" t="b">
        <v>0</v>
      </c>
      <c r="Q21" s="483" t="b">
        <v>0</v>
      </c>
      <c r="R21" s="483" t="b">
        <v>0</v>
      </c>
      <c r="S21" s="483" t="b">
        <v>0</v>
      </c>
      <c r="T21" s="483" t="b">
        <v>0</v>
      </c>
      <c r="V21" s="364" t="str">
        <f t="shared" si="4"/>
        <v/>
      </c>
      <c r="W21" s="364" t="str">
        <f t="shared" si="3"/>
        <v/>
      </c>
      <c r="X21" s="364" t="str">
        <f t="shared" si="3"/>
        <v/>
      </c>
      <c r="Y21" s="364" t="str">
        <f t="shared" si="3"/>
        <v/>
      </c>
      <c r="Z21" s="364" t="str">
        <f t="shared" si="3"/>
        <v/>
      </c>
      <c r="AA21" s="364" t="str">
        <f t="shared" si="3"/>
        <v/>
      </c>
    </row>
    <row r="22" spans="1:27" ht="25.5" customHeight="1">
      <c r="A22" s="488">
        <v>120</v>
      </c>
      <c r="B22" s="487" t="str">
        <f t="shared" si="2"/>
        <v>Vidéotron</v>
      </c>
      <c r="C22" s="311"/>
      <c r="D22" s="311"/>
      <c r="E22" s="311"/>
      <c r="F22" s="311"/>
      <c r="G22" s="311"/>
      <c r="H22" s="311"/>
      <c r="J22" s="190" t="s">
        <v>231</v>
      </c>
      <c r="K22" s="196" t="s">
        <v>228</v>
      </c>
      <c r="L22" s="335"/>
      <c r="M22" s="335"/>
      <c r="N22" s="335"/>
      <c r="O22" s="483" t="b">
        <v>0</v>
      </c>
      <c r="P22" s="483" t="b">
        <v>0</v>
      </c>
      <c r="Q22" s="483" t="b">
        <v>0</v>
      </c>
      <c r="R22" s="483" t="b">
        <v>0</v>
      </c>
      <c r="S22" s="483" t="b">
        <v>0</v>
      </c>
      <c r="T22" s="483" t="b">
        <v>0</v>
      </c>
      <c r="V22" s="364" t="str">
        <f t="shared" si="4"/>
        <v/>
      </c>
      <c r="W22" s="364" t="str">
        <f t="shared" si="3"/>
        <v/>
      </c>
      <c r="X22" s="364" t="str">
        <f t="shared" si="3"/>
        <v/>
      </c>
      <c r="Y22" s="364" t="str">
        <f t="shared" si="3"/>
        <v/>
      </c>
      <c r="Z22" s="364" t="str">
        <f t="shared" si="3"/>
        <v/>
      </c>
      <c r="AA22" s="364" t="str">
        <f t="shared" si="3"/>
        <v/>
      </c>
    </row>
    <row r="23" spans="1:27" ht="25.5" customHeight="1">
      <c r="A23" s="488">
        <v>130</v>
      </c>
      <c r="B23" s="487" t="str">
        <f t="shared" si="2"/>
        <v>Telus</v>
      </c>
      <c r="C23" s="311"/>
      <c r="D23" s="311"/>
      <c r="E23" s="311"/>
      <c r="F23" s="311"/>
      <c r="G23" s="311"/>
      <c r="H23" s="311"/>
      <c r="J23" s="190" t="s">
        <v>229</v>
      </c>
      <c r="K23" s="196" t="s">
        <v>229</v>
      </c>
      <c r="L23" s="335"/>
      <c r="M23" s="335"/>
      <c r="N23" s="335"/>
      <c r="O23" s="483" t="b">
        <v>0</v>
      </c>
      <c r="P23" s="483" t="b">
        <v>0</v>
      </c>
      <c r="Q23" s="483" t="b">
        <v>0</v>
      </c>
      <c r="R23" s="483" t="b">
        <v>0</v>
      </c>
      <c r="S23" s="483" t="b">
        <v>0</v>
      </c>
      <c r="T23" s="483" t="b">
        <v>0</v>
      </c>
      <c r="V23" s="364" t="str">
        <f t="shared" si="4"/>
        <v/>
      </c>
      <c r="W23" s="364" t="str">
        <f t="shared" si="3"/>
        <v/>
      </c>
      <c r="X23" s="364" t="str">
        <f t="shared" si="3"/>
        <v/>
      </c>
      <c r="Y23" s="364" t="str">
        <f t="shared" si="3"/>
        <v/>
      </c>
      <c r="Z23" s="364" t="str">
        <f t="shared" si="3"/>
        <v/>
      </c>
      <c r="AA23" s="364" t="str">
        <f t="shared" si="3"/>
        <v/>
      </c>
    </row>
    <row r="24" spans="1:27" ht="25.5" customHeight="1">
      <c r="A24" s="488">
        <v>140</v>
      </c>
      <c r="B24" s="487" t="str">
        <f t="shared" si="2"/>
        <v>Koodo</v>
      </c>
      <c r="C24" s="311"/>
      <c r="D24" s="311"/>
      <c r="E24" s="311"/>
      <c r="F24" s="311"/>
      <c r="G24" s="311"/>
      <c r="H24" s="311"/>
      <c r="J24" s="190" t="s">
        <v>230</v>
      </c>
      <c r="K24" s="196" t="s">
        <v>230</v>
      </c>
      <c r="L24" s="335"/>
      <c r="M24" s="335"/>
      <c r="N24" s="335"/>
      <c r="O24" s="483" t="b">
        <v>0</v>
      </c>
      <c r="P24" s="483" t="b">
        <v>0</v>
      </c>
      <c r="Q24" s="483" t="b">
        <v>0</v>
      </c>
      <c r="R24" s="483" t="b">
        <v>0</v>
      </c>
      <c r="S24" s="483" t="b">
        <v>0</v>
      </c>
      <c r="T24" s="483" t="b">
        <v>0</v>
      </c>
      <c r="V24" s="364" t="str">
        <f t="shared" si="4"/>
        <v/>
      </c>
      <c r="W24" s="364" t="str">
        <f t="shared" si="3"/>
        <v/>
      </c>
      <c r="X24" s="364" t="str">
        <f t="shared" si="3"/>
        <v/>
      </c>
      <c r="Y24" s="364" t="str">
        <f t="shared" si="3"/>
        <v/>
      </c>
      <c r="Z24" s="364" t="str">
        <f t="shared" si="3"/>
        <v/>
      </c>
      <c r="AA24" s="364" t="str">
        <f t="shared" si="3"/>
        <v/>
      </c>
    </row>
    <row r="25" spans="1:27" ht="25.5" customHeight="1">
      <c r="A25" s="355">
        <v>150</v>
      </c>
      <c r="B25" s="352"/>
      <c r="C25" s="311"/>
      <c r="D25" s="311"/>
      <c r="E25" s="311"/>
      <c r="F25" s="311"/>
      <c r="G25" s="311"/>
      <c r="H25" s="311"/>
      <c r="K25" s="196"/>
      <c r="L25" s="335"/>
      <c r="M25" s="335"/>
      <c r="N25" s="335"/>
      <c r="O25" s="483" t="b">
        <v>0</v>
      </c>
      <c r="P25" s="483" t="b">
        <v>0</v>
      </c>
      <c r="Q25" s="483" t="b">
        <v>0</v>
      </c>
      <c r="R25" s="483" t="b">
        <v>0</v>
      </c>
      <c r="S25" s="483" t="b">
        <v>0</v>
      </c>
      <c r="T25" s="483" t="b">
        <v>0</v>
      </c>
      <c r="V25" s="364" t="str">
        <f>IF(OR(C$11="",$B25=""),"",O25)</f>
        <v/>
      </c>
      <c r="W25" s="364" t="str">
        <f t="shared" ref="W25:AA25" si="5">IF(OR(D$11="",$B25=""),"",P25)</f>
        <v/>
      </c>
      <c r="X25" s="364" t="str">
        <f t="shared" si="5"/>
        <v/>
      </c>
      <c r="Y25" s="364" t="str">
        <f t="shared" si="5"/>
        <v/>
      </c>
      <c r="Z25" s="364" t="str">
        <f t="shared" si="5"/>
        <v/>
      </c>
      <c r="AA25" s="364" t="str">
        <f t="shared" si="5"/>
        <v/>
      </c>
    </row>
    <row r="26" spans="1:27" ht="25.5" customHeight="1">
      <c r="A26" s="355">
        <v>160</v>
      </c>
      <c r="B26" s="352"/>
      <c r="C26" s="311"/>
      <c r="D26" s="311"/>
      <c r="E26" s="311"/>
      <c r="F26" s="311"/>
      <c r="G26" s="311"/>
      <c r="H26" s="311"/>
      <c r="J26" s="189" t="s">
        <v>418</v>
      </c>
      <c r="K26" s="365" t="s">
        <v>417</v>
      </c>
      <c r="L26" s="335"/>
      <c r="M26" s="335"/>
      <c r="N26" s="335"/>
      <c r="O26" s="483" t="b">
        <v>0</v>
      </c>
      <c r="P26" s="483" t="b">
        <v>0</v>
      </c>
      <c r="Q26" s="483" t="b">
        <v>0</v>
      </c>
      <c r="R26" s="483" t="b">
        <v>0</v>
      </c>
      <c r="S26" s="483" t="b">
        <v>0</v>
      </c>
      <c r="T26" s="483" t="b">
        <v>0</v>
      </c>
      <c r="V26" s="364" t="str">
        <f t="shared" ref="V26:V31" si="6">IF(OR(C$11="",$B26=""),"",O26)</f>
        <v/>
      </c>
      <c r="W26" s="364" t="str">
        <f t="shared" ref="W26:W31" si="7">IF(OR(D$11="",$B26=""),"",P26)</f>
        <v/>
      </c>
      <c r="X26" s="364" t="str">
        <f t="shared" ref="X26:X31" si="8">IF(OR(E$11="",$B26=""),"",Q26)</f>
        <v/>
      </c>
      <c r="Y26" s="364" t="str">
        <f t="shared" ref="Y26:Y31" si="9">IF(OR(F$11="",$B26=""),"",R26)</f>
        <v/>
      </c>
      <c r="Z26" s="364" t="str">
        <f t="shared" ref="Z26:Z31" si="10">IF(OR(G$11="",$B26=""),"",S26)</f>
        <v/>
      </c>
      <c r="AA26" s="364" t="str">
        <f t="shared" ref="AA26:AA31" si="11">IF(OR(H$11="",$B26=""),"",T26)</f>
        <v/>
      </c>
    </row>
    <row r="27" spans="1:27" ht="25.5" customHeight="1">
      <c r="A27" s="355">
        <v>170</v>
      </c>
      <c r="B27" s="352"/>
      <c r="C27" s="311"/>
      <c r="D27" s="311"/>
      <c r="E27" s="311"/>
      <c r="F27" s="311"/>
      <c r="G27" s="311"/>
      <c r="H27" s="311"/>
      <c r="J27" s="190" t="s">
        <v>333</v>
      </c>
      <c r="K27" s="196" t="s">
        <v>339</v>
      </c>
      <c r="L27" s="335"/>
      <c r="M27" s="335"/>
      <c r="N27" s="335"/>
      <c r="O27" s="483" t="b">
        <v>0</v>
      </c>
      <c r="P27" s="483" t="b">
        <v>0</v>
      </c>
      <c r="Q27" s="483" t="b">
        <v>0</v>
      </c>
      <c r="R27" s="483" t="b">
        <v>0</v>
      </c>
      <c r="S27" s="483" t="b">
        <v>0</v>
      </c>
      <c r="T27" s="483" t="b">
        <v>0</v>
      </c>
      <c r="V27" s="364" t="str">
        <f t="shared" si="6"/>
        <v/>
      </c>
      <c r="W27" s="364" t="str">
        <f t="shared" si="7"/>
        <v/>
      </c>
      <c r="X27" s="364" t="str">
        <f t="shared" si="8"/>
        <v/>
      </c>
      <c r="Y27" s="364" t="str">
        <f t="shared" si="9"/>
        <v/>
      </c>
      <c r="Z27" s="364" t="str">
        <f t="shared" si="10"/>
        <v/>
      </c>
      <c r="AA27" s="364" t="str">
        <f t="shared" si="11"/>
        <v/>
      </c>
    </row>
    <row r="28" spans="1:27" ht="25.5" customHeight="1">
      <c r="A28" s="355">
        <v>180</v>
      </c>
      <c r="B28" s="352"/>
      <c r="C28" s="311"/>
      <c r="D28" s="311"/>
      <c r="E28" s="311"/>
      <c r="F28" s="311"/>
      <c r="G28" s="311"/>
      <c r="H28" s="311"/>
      <c r="J28" s="190" t="s">
        <v>334</v>
      </c>
      <c r="K28" s="196" t="s">
        <v>340</v>
      </c>
      <c r="L28" s="335"/>
      <c r="M28" s="335"/>
      <c r="N28" s="335"/>
      <c r="O28" s="483" t="b">
        <v>0</v>
      </c>
      <c r="P28" s="483" t="b">
        <v>0</v>
      </c>
      <c r="Q28" s="483" t="b">
        <v>0</v>
      </c>
      <c r="R28" s="483" t="b">
        <v>0</v>
      </c>
      <c r="S28" s="483" t="b">
        <v>0</v>
      </c>
      <c r="T28" s="483" t="b">
        <v>0</v>
      </c>
      <c r="V28" s="364" t="str">
        <f t="shared" si="6"/>
        <v/>
      </c>
      <c r="W28" s="364" t="str">
        <f t="shared" si="7"/>
        <v/>
      </c>
      <c r="X28" s="364" t="str">
        <f t="shared" si="8"/>
        <v/>
      </c>
      <c r="Y28" s="364" t="str">
        <f t="shared" si="9"/>
        <v/>
      </c>
      <c r="Z28" s="364" t="str">
        <f t="shared" si="10"/>
        <v/>
      </c>
      <c r="AA28" s="364" t="str">
        <f t="shared" si="11"/>
        <v/>
      </c>
    </row>
    <row r="29" spans="1:27" ht="25.5" customHeight="1">
      <c r="A29" s="355">
        <v>190</v>
      </c>
      <c r="B29" s="353"/>
      <c r="C29" s="311"/>
      <c r="D29" s="311"/>
      <c r="E29" s="311"/>
      <c r="F29" s="311"/>
      <c r="G29" s="311"/>
      <c r="H29" s="311"/>
      <c r="J29" s="190" t="s">
        <v>335</v>
      </c>
      <c r="K29" s="196" t="s">
        <v>341</v>
      </c>
      <c r="L29" s="335"/>
      <c r="M29" s="335"/>
      <c r="N29" s="335"/>
      <c r="O29" s="483" t="b">
        <v>0</v>
      </c>
      <c r="P29" s="483" t="b">
        <v>0</v>
      </c>
      <c r="Q29" s="483" t="b">
        <v>0</v>
      </c>
      <c r="R29" s="483" t="b">
        <v>0</v>
      </c>
      <c r="S29" s="483" t="b">
        <v>0</v>
      </c>
      <c r="T29" s="483" t="b">
        <v>0</v>
      </c>
      <c r="V29" s="364" t="str">
        <f t="shared" si="6"/>
        <v/>
      </c>
      <c r="W29" s="364" t="str">
        <f t="shared" si="7"/>
        <v/>
      </c>
      <c r="X29" s="364" t="str">
        <f t="shared" si="8"/>
        <v/>
      </c>
      <c r="Y29" s="364" t="str">
        <f t="shared" si="9"/>
        <v/>
      </c>
      <c r="Z29" s="364" t="str">
        <f t="shared" si="10"/>
        <v/>
      </c>
      <c r="AA29" s="364" t="str">
        <f t="shared" si="11"/>
        <v/>
      </c>
    </row>
    <row r="30" spans="1:27" ht="25.5" customHeight="1">
      <c r="A30" s="355">
        <v>200</v>
      </c>
      <c r="B30" s="352"/>
      <c r="C30" s="311"/>
      <c r="D30" s="311"/>
      <c r="E30" s="311"/>
      <c r="F30" s="311"/>
      <c r="G30" s="311"/>
      <c r="H30" s="311"/>
      <c r="J30" s="190" t="s">
        <v>336</v>
      </c>
      <c r="K30" s="196" t="s">
        <v>342</v>
      </c>
      <c r="L30" s="335"/>
      <c r="M30" s="335"/>
      <c r="N30" s="335"/>
      <c r="O30" s="483" t="b">
        <v>0</v>
      </c>
      <c r="P30" s="483" t="b">
        <v>0</v>
      </c>
      <c r="Q30" s="483" t="b">
        <v>0</v>
      </c>
      <c r="R30" s="483" t="b">
        <v>0</v>
      </c>
      <c r="S30" s="483" t="b">
        <v>0</v>
      </c>
      <c r="T30" s="483" t="b">
        <v>0</v>
      </c>
      <c r="V30" s="364" t="str">
        <f t="shared" si="6"/>
        <v/>
      </c>
      <c r="W30" s="364" t="str">
        <f t="shared" si="7"/>
        <v/>
      </c>
      <c r="X30" s="364" t="str">
        <f t="shared" si="8"/>
        <v/>
      </c>
      <c r="Y30" s="364" t="str">
        <f t="shared" si="9"/>
        <v/>
      </c>
      <c r="Z30" s="364" t="str">
        <f t="shared" si="10"/>
        <v/>
      </c>
      <c r="AA30" s="364" t="str">
        <f t="shared" si="11"/>
        <v/>
      </c>
    </row>
    <row r="31" spans="1:27" ht="25.5" customHeight="1">
      <c r="A31" s="355">
        <v>210</v>
      </c>
      <c r="B31" s="354"/>
      <c r="C31" s="479"/>
      <c r="D31" s="479"/>
      <c r="E31" s="479"/>
      <c r="F31" s="479"/>
      <c r="G31" s="479"/>
      <c r="H31" s="479"/>
      <c r="J31" s="190" t="s">
        <v>337</v>
      </c>
      <c r="K31" s="196" t="s">
        <v>343</v>
      </c>
      <c r="L31" s="335"/>
      <c r="M31" s="335"/>
      <c r="N31" s="335"/>
      <c r="O31" s="483" t="b">
        <v>0</v>
      </c>
      <c r="P31" s="483" t="b">
        <v>0</v>
      </c>
      <c r="Q31" s="483" t="b">
        <v>0</v>
      </c>
      <c r="R31" s="483" t="b">
        <v>0</v>
      </c>
      <c r="S31" s="483" t="b">
        <v>0</v>
      </c>
      <c r="T31" s="483" t="b">
        <v>0</v>
      </c>
      <c r="V31" s="364" t="str">
        <f t="shared" si="6"/>
        <v/>
      </c>
      <c r="W31" s="364" t="str">
        <f t="shared" si="7"/>
        <v/>
      </c>
      <c r="X31" s="364" t="str">
        <f t="shared" si="8"/>
        <v/>
      </c>
      <c r="Y31" s="364" t="str">
        <f t="shared" si="9"/>
        <v/>
      </c>
      <c r="Z31" s="364" t="str">
        <f t="shared" si="10"/>
        <v/>
      </c>
      <c r="AA31" s="364" t="str">
        <f t="shared" si="11"/>
        <v/>
      </c>
    </row>
    <row r="32" spans="1:27">
      <c r="A32" s="193"/>
      <c r="B32" s="242"/>
      <c r="J32" s="190" t="s">
        <v>338</v>
      </c>
      <c r="K32" s="196" t="s">
        <v>344</v>
      </c>
      <c r="L32" s="335"/>
      <c r="M32" s="335"/>
      <c r="N32" s="335"/>
    </row>
    <row r="33" spans="1:27">
      <c r="A33" s="193"/>
      <c r="B33" s="242"/>
      <c r="K33" s="196"/>
      <c r="L33" s="335"/>
      <c r="M33" s="335"/>
      <c r="N33" s="335"/>
    </row>
    <row r="34" spans="1:27">
      <c r="A34" s="193"/>
      <c r="B34" s="242"/>
      <c r="K34" s="196"/>
      <c r="L34" s="335"/>
      <c r="M34" s="335"/>
      <c r="N34" s="335"/>
    </row>
    <row r="35" spans="1:27">
      <c r="A35" s="193"/>
      <c r="B35" s="242"/>
      <c r="K35" s="196"/>
      <c r="L35" s="335"/>
      <c r="M35" s="335"/>
      <c r="N35" s="335"/>
    </row>
    <row r="36" spans="1:27">
      <c r="A36" s="193"/>
      <c r="B36" s="242"/>
      <c r="K36" s="196"/>
      <c r="L36" s="335"/>
      <c r="M36" s="335"/>
      <c r="N36" s="335"/>
    </row>
    <row r="37" spans="1:27" s="189" customFormat="1">
      <c r="A37" s="243"/>
      <c r="B37" s="240"/>
      <c r="C37" s="190"/>
      <c r="D37" s="190"/>
      <c r="E37" s="190"/>
      <c r="F37" s="190"/>
      <c r="G37" s="190"/>
      <c r="H37" s="190"/>
      <c r="J37" s="217"/>
      <c r="K37" s="68"/>
      <c r="L37" s="338"/>
      <c r="M37" s="338"/>
      <c r="N37" s="338"/>
      <c r="V37" s="364"/>
      <c r="W37" s="364"/>
      <c r="X37" s="364"/>
      <c r="Y37" s="364"/>
      <c r="Z37" s="364"/>
      <c r="AA37" s="364"/>
    </row>
    <row r="38" spans="1:27">
      <c r="A38" s="193"/>
      <c r="B38" s="242"/>
      <c r="K38" s="196"/>
      <c r="L38" s="335"/>
      <c r="M38" s="335"/>
      <c r="N38" s="335"/>
    </row>
    <row r="39" spans="1:27">
      <c r="A39" s="193"/>
      <c r="B39" s="242"/>
      <c r="K39" s="196"/>
      <c r="L39" s="335"/>
      <c r="M39" s="335"/>
      <c r="N39" s="335"/>
    </row>
    <row r="40" spans="1:27" s="189" customFormat="1">
      <c r="A40" s="201"/>
      <c r="B40" s="190"/>
      <c r="C40" s="190"/>
      <c r="D40" s="190"/>
      <c r="E40" s="190"/>
      <c r="F40" s="190"/>
      <c r="G40" s="190"/>
      <c r="H40" s="190"/>
      <c r="K40" s="196"/>
      <c r="L40" s="338"/>
      <c r="M40" s="338"/>
      <c r="N40" s="338"/>
      <c r="V40" s="364"/>
      <c r="W40" s="364"/>
      <c r="X40" s="364"/>
      <c r="Y40" s="364"/>
      <c r="Z40" s="364"/>
      <c r="AA40" s="364"/>
    </row>
    <row r="41" spans="1:27">
      <c r="A41" s="361">
        <f>'4040'!A42+1</f>
        <v>8</v>
      </c>
      <c r="B41" s="362"/>
      <c r="K41" s="196"/>
      <c r="L41" s="335"/>
      <c r="M41" s="335"/>
      <c r="N41" s="335"/>
    </row>
    <row r="42" spans="1:27">
      <c r="D42" s="347"/>
      <c r="L42" s="335"/>
      <c r="M42" s="335"/>
      <c r="N42" s="335"/>
    </row>
    <row r="43" spans="1:27">
      <c r="D43" s="347"/>
    </row>
  </sheetData>
  <sheetProtection algorithmName="SHA-512" hashValue="Ho9B/kzRdJ+Dv28Vbrm3B3dRQiLXtvhbKsoE2JNodfx5BZyE0YBlyemmbk2qz25NxeIsIUS9EVvNIsYBoqlvjA==" saltValue="j3i6VDuJ2cK3YZqr72yRUw==" spinCount="100000" sheet="1" objects="1" scenarios="1" selectLockedCells="1"/>
  <mergeCells count="7">
    <mergeCell ref="A9:B9"/>
    <mergeCell ref="A1:B1"/>
    <mergeCell ref="A8:H8"/>
    <mergeCell ref="A3:H3"/>
    <mergeCell ref="A4:H4"/>
    <mergeCell ref="A5:H5"/>
    <mergeCell ref="A6:H6"/>
  </mergeCells>
  <printOptions horizontalCentered="1"/>
  <pageMargins left="0.39370078740157499" right="0.39370078740157499" top="0.59055118110236204" bottom="0.59055118110236204" header="0.31496062992126" footer="0.31496062992126"/>
  <pageSetup scale="71" orientation="landscape" r:id="rId1"/>
  <ignoredErrors>
    <ignoredError sqref="B10 A11:A20" numberStoredAsText="1"/>
    <ignoredError sqref="B12:B24 C9 D9 E9 F9:G9 H9"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9341" r:id="rId4" name="Check Box 125">
              <controlPr defaultSize="0" autoLine="0" autoPict="0">
                <anchor moveWithCells="1">
                  <from>
                    <xdr:col>2</xdr:col>
                    <xdr:colOff>571500</xdr:colOff>
                    <xdr:row>12</xdr:row>
                    <xdr:rowOff>68580</xdr:rowOff>
                  </from>
                  <to>
                    <xdr:col>2</xdr:col>
                    <xdr:colOff>883920</xdr:colOff>
                    <xdr:row>12</xdr:row>
                    <xdr:rowOff>297180</xdr:rowOff>
                  </to>
                </anchor>
              </controlPr>
            </control>
          </mc:Choice>
        </mc:AlternateContent>
        <mc:AlternateContent xmlns:mc="http://schemas.openxmlformats.org/markup-compatibility/2006">
          <mc:Choice Requires="x14">
            <control shapeId="9342" r:id="rId5" name="Check Box 126">
              <controlPr defaultSize="0" autoLine="0" autoPict="0">
                <anchor moveWithCells="1">
                  <from>
                    <xdr:col>2</xdr:col>
                    <xdr:colOff>571500</xdr:colOff>
                    <xdr:row>13</xdr:row>
                    <xdr:rowOff>68580</xdr:rowOff>
                  </from>
                  <to>
                    <xdr:col>2</xdr:col>
                    <xdr:colOff>883920</xdr:colOff>
                    <xdr:row>13</xdr:row>
                    <xdr:rowOff>297180</xdr:rowOff>
                  </to>
                </anchor>
              </controlPr>
            </control>
          </mc:Choice>
        </mc:AlternateContent>
        <mc:AlternateContent xmlns:mc="http://schemas.openxmlformats.org/markup-compatibility/2006">
          <mc:Choice Requires="x14">
            <control shapeId="9343" r:id="rId6" name="Check Box 127">
              <controlPr defaultSize="0" autoLine="0" autoPict="0">
                <anchor moveWithCells="1">
                  <from>
                    <xdr:col>2</xdr:col>
                    <xdr:colOff>571500</xdr:colOff>
                    <xdr:row>14</xdr:row>
                    <xdr:rowOff>68580</xdr:rowOff>
                  </from>
                  <to>
                    <xdr:col>2</xdr:col>
                    <xdr:colOff>883920</xdr:colOff>
                    <xdr:row>14</xdr:row>
                    <xdr:rowOff>297180</xdr:rowOff>
                  </to>
                </anchor>
              </controlPr>
            </control>
          </mc:Choice>
        </mc:AlternateContent>
        <mc:AlternateContent xmlns:mc="http://schemas.openxmlformats.org/markup-compatibility/2006">
          <mc:Choice Requires="x14">
            <control shapeId="9344" r:id="rId7" name="Check Box 128">
              <controlPr defaultSize="0" autoLine="0" autoPict="0">
                <anchor moveWithCells="1">
                  <from>
                    <xdr:col>2</xdr:col>
                    <xdr:colOff>571500</xdr:colOff>
                    <xdr:row>15</xdr:row>
                    <xdr:rowOff>68580</xdr:rowOff>
                  </from>
                  <to>
                    <xdr:col>2</xdr:col>
                    <xdr:colOff>899160</xdr:colOff>
                    <xdr:row>15</xdr:row>
                    <xdr:rowOff>304800</xdr:rowOff>
                  </to>
                </anchor>
              </controlPr>
            </control>
          </mc:Choice>
        </mc:AlternateContent>
        <mc:AlternateContent xmlns:mc="http://schemas.openxmlformats.org/markup-compatibility/2006">
          <mc:Choice Requires="x14">
            <control shapeId="9345" r:id="rId8" name="Check Box 129">
              <controlPr defaultSize="0" autoLine="0" autoPict="0">
                <anchor moveWithCells="1">
                  <from>
                    <xdr:col>2</xdr:col>
                    <xdr:colOff>571500</xdr:colOff>
                    <xdr:row>16</xdr:row>
                    <xdr:rowOff>68580</xdr:rowOff>
                  </from>
                  <to>
                    <xdr:col>2</xdr:col>
                    <xdr:colOff>899160</xdr:colOff>
                    <xdr:row>16</xdr:row>
                    <xdr:rowOff>304800</xdr:rowOff>
                  </to>
                </anchor>
              </controlPr>
            </control>
          </mc:Choice>
        </mc:AlternateContent>
        <mc:AlternateContent xmlns:mc="http://schemas.openxmlformats.org/markup-compatibility/2006">
          <mc:Choice Requires="x14">
            <control shapeId="9346" r:id="rId9" name="Check Box 130">
              <controlPr defaultSize="0" autoLine="0" autoPict="0">
                <anchor moveWithCells="1">
                  <from>
                    <xdr:col>2</xdr:col>
                    <xdr:colOff>571500</xdr:colOff>
                    <xdr:row>17</xdr:row>
                    <xdr:rowOff>68580</xdr:rowOff>
                  </from>
                  <to>
                    <xdr:col>2</xdr:col>
                    <xdr:colOff>899160</xdr:colOff>
                    <xdr:row>17</xdr:row>
                    <xdr:rowOff>304800</xdr:rowOff>
                  </to>
                </anchor>
              </controlPr>
            </control>
          </mc:Choice>
        </mc:AlternateContent>
        <mc:AlternateContent xmlns:mc="http://schemas.openxmlformats.org/markup-compatibility/2006">
          <mc:Choice Requires="x14">
            <control shapeId="9347" r:id="rId10" name="Check Box 131">
              <controlPr defaultSize="0" autoLine="0" autoPict="0">
                <anchor moveWithCells="1">
                  <from>
                    <xdr:col>2</xdr:col>
                    <xdr:colOff>571500</xdr:colOff>
                    <xdr:row>18</xdr:row>
                    <xdr:rowOff>68580</xdr:rowOff>
                  </from>
                  <to>
                    <xdr:col>2</xdr:col>
                    <xdr:colOff>899160</xdr:colOff>
                    <xdr:row>18</xdr:row>
                    <xdr:rowOff>304800</xdr:rowOff>
                  </to>
                </anchor>
              </controlPr>
            </control>
          </mc:Choice>
        </mc:AlternateContent>
        <mc:AlternateContent xmlns:mc="http://schemas.openxmlformats.org/markup-compatibility/2006">
          <mc:Choice Requires="x14">
            <control shapeId="9348" r:id="rId11" name="Check Box 132">
              <controlPr defaultSize="0" autoLine="0" autoPict="0">
                <anchor moveWithCells="1">
                  <from>
                    <xdr:col>2</xdr:col>
                    <xdr:colOff>571500</xdr:colOff>
                    <xdr:row>19</xdr:row>
                    <xdr:rowOff>68580</xdr:rowOff>
                  </from>
                  <to>
                    <xdr:col>2</xdr:col>
                    <xdr:colOff>899160</xdr:colOff>
                    <xdr:row>19</xdr:row>
                    <xdr:rowOff>304800</xdr:rowOff>
                  </to>
                </anchor>
              </controlPr>
            </control>
          </mc:Choice>
        </mc:AlternateContent>
        <mc:AlternateContent xmlns:mc="http://schemas.openxmlformats.org/markup-compatibility/2006">
          <mc:Choice Requires="x14">
            <control shapeId="9349" r:id="rId12" name="Check Box 133">
              <controlPr defaultSize="0" autoLine="0" autoPict="0">
                <anchor moveWithCells="1">
                  <from>
                    <xdr:col>2</xdr:col>
                    <xdr:colOff>571500</xdr:colOff>
                    <xdr:row>20</xdr:row>
                    <xdr:rowOff>68580</xdr:rowOff>
                  </from>
                  <to>
                    <xdr:col>2</xdr:col>
                    <xdr:colOff>899160</xdr:colOff>
                    <xdr:row>20</xdr:row>
                    <xdr:rowOff>304800</xdr:rowOff>
                  </to>
                </anchor>
              </controlPr>
            </control>
          </mc:Choice>
        </mc:AlternateContent>
        <mc:AlternateContent xmlns:mc="http://schemas.openxmlformats.org/markup-compatibility/2006">
          <mc:Choice Requires="x14">
            <control shapeId="9350" r:id="rId13" name="Check Box 134">
              <controlPr defaultSize="0" autoLine="0" autoPict="0">
                <anchor moveWithCells="1">
                  <from>
                    <xdr:col>2</xdr:col>
                    <xdr:colOff>571500</xdr:colOff>
                    <xdr:row>21</xdr:row>
                    <xdr:rowOff>68580</xdr:rowOff>
                  </from>
                  <to>
                    <xdr:col>2</xdr:col>
                    <xdr:colOff>899160</xdr:colOff>
                    <xdr:row>21</xdr:row>
                    <xdr:rowOff>304800</xdr:rowOff>
                  </to>
                </anchor>
              </controlPr>
            </control>
          </mc:Choice>
        </mc:AlternateContent>
        <mc:AlternateContent xmlns:mc="http://schemas.openxmlformats.org/markup-compatibility/2006">
          <mc:Choice Requires="x14">
            <control shapeId="9351" r:id="rId14" name="Check Box 135">
              <controlPr defaultSize="0" autoLine="0" autoPict="0">
                <anchor moveWithCells="1">
                  <from>
                    <xdr:col>2</xdr:col>
                    <xdr:colOff>571500</xdr:colOff>
                    <xdr:row>22</xdr:row>
                    <xdr:rowOff>68580</xdr:rowOff>
                  </from>
                  <to>
                    <xdr:col>2</xdr:col>
                    <xdr:colOff>899160</xdr:colOff>
                    <xdr:row>22</xdr:row>
                    <xdr:rowOff>304800</xdr:rowOff>
                  </to>
                </anchor>
              </controlPr>
            </control>
          </mc:Choice>
        </mc:AlternateContent>
        <mc:AlternateContent xmlns:mc="http://schemas.openxmlformats.org/markup-compatibility/2006">
          <mc:Choice Requires="x14">
            <control shapeId="9352" r:id="rId15" name="Check Box 136">
              <controlPr defaultSize="0" autoLine="0" autoPict="0">
                <anchor moveWithCells="1">
                  <from>
                    <xdr:col>2</xdr:col>
                    <xdr:colOff>571500</xdr:colOff>
                    <xdr:row>23</xdr:row>
                    <xdr:rowOff>68580</xdr:rowOff>
                  </from>
                  <to>
                    <xdr:col>2</xdr:col>
                    <xdr:colOff>899160</xdr:colOff>
                    <xdr:row>23</xdr:row>
                    <xdr:rowOff>304800</xdr:rowOff>
                  </to>
                </anchor>
              </controlPr>
            </control>
          </mc:Choice>
        </mc:AlternateContent>
        <mc:AlternateContent xmlns:mc="http://schemas.openxmlformats.org/markup-compatibility/2006">
          <mc:Choice Requires="x14">
            <control shapeId="9353" r:id="rId16" name="Check Box 137">
              <controlPr defaultSize="0" autoLine="0" autoPict="0">
                <anchor moveWithCells="1">
                  <from>
                    <xdr:col>2</xdr:col>
                    <xdr:colOff>571500</xdr:colOff>
                    <xdr:row>24</xdr:row>
                    <xdr:rowOff>68580</xdr:rowOff>
                  </from>
                  <to>
                    <xdr:col>2</xdr:col>
                    <xdr:colOff>899160</xdr:colOff>
                    <xdr:row>24</xdr:row>
                    <xdr:rowOff>304800</xdr:rowOff>
                  </to>
                </anchor>
              </controlPr>
            </control>
          </mc:Choice>
        </mc:AlternateContent>
        <mc:AlternateContent xmlns:mc="http://schemas.openxmlformats.org/markup-compatibility/2006">
          <mc:Choice Requires="x14">
            <control shapeId="9354" r:id="rId17" name="Check Box 138">
              <controlPr defaultSize="0" autoLine="0" autoPict="0">
                <anchor moveWithCells="1">
                  <from>
                    <xdr:col>2</xdr:col>
                    <xdr:colOff>571500</xdr:colOff>
                    <xdr:row>25</xdr:row>
                    <xdr:rowOff>68580</xdr:rowOff>
                  </from>
                  <to>
                    <xdr:col>2</xdr:col>
                    <xdr:colOff>899160</xdr:colOff>
                    <xdr:row>25</xdr:row>
                    <xdr:rowOff>304800</xdr:rowOff>
                  </to>
                </anchor>
              </controlPr>
            </control>
          </mc:Choice>
        </mc:AlternateContent>
        <mc:AlternateContent xmlns:mc="http://schemas.openxmlformats.org/markup-compatibility/2006">
          <mc:Choice Requires="x14">
            <control shapeId="9355" r:id="rId18" name="Check Box 139">
              <controlPr defaultSize="0" autoLine="0" autoPict="0">
                <anchor moveWithCells="1">
                  <from>
                    <xdr:col>2</xdr:col>
                    <xdr:colOff>571500</xdr:colOff>
                    <xdr:row>26</xdr:row>
                    <xdr:rowOff>68580</xdr:rowOff>
                  </from>
                  <to>
                    <xdr:col>2</xdr:col>
                    <xdr:colOff>899160</xdr:colOff>
                    <xdr:row>26</xdr:row>
                    <xdr:rowOff>304800</xdr:rowOff>
                  </to>
                </anchor>
              </controlPr>
            </control>
          </mc:Choice>
        </mc:AlternateContent>
        <mc:AlternateContent xmlns:mc="http://schemas.openxmlformats.org/markup-compatibility/2006">
          <mc:Choice Requires="x14">
            <control shapeId="9356" r:id="rId19" name="Check Box 140">
              <controlPr defaultSize="0" autoLine="0" autoPict="0">
                <anchor moveWithCells="1">
                  <from>
                    <xdr:col>2</xdr:col>
                    <xdr:colOff>571500</xdr:colOff>
                    <xdr:row>27</xdr:row>
                    <xdr:rowOff>68580</xdr:rowOff>
                  </from>
                  <to>
                    <xdr:col>2</xdr:col>
                    <xdr:colOff>899160</xdr:colOff>
                    <xdr:row>27</xdr:row>
                    <xdr:rowOff>304800</xdr:rowOff>
                  </to>
                </anchor>
              </controlPr>
            </control>
          </mc:Choice>
        </mc:AlternateContent>
        <mc:AlternateContent xmlns:mc="http://schemas.openxmlformats.org/markup-compatibility/2006">
          <mc:Choice Requires="x14">
            <control shapeId="9357" r:id="rId20" name="Check Box 141">
              <controlPr defaultSize="0" autoLine="0" autoPict="0">
                <anchor moveWithCells="1">
                  <from>
                    <xdr:col>2</xdr:col>
                    <xdr:colOff>571500</xdr:colOff>
                    <xdr:row>27</xdr:row>
                    <xdr:rowOff>68580</xdr:rowOff>
                  </from>
                  <to>
                    <xdr:col>2</xdr:col>
                    <xdr:colOff>899160</xdr:colOff>
                    <xdr:row>27</xdr:row>
                    <xdr:rowOff>304800</xdr:rowOff>
                  </to>
                </anchor>
              </controlPr>
            </control>
          </mc:Choice>
        </mc:AlternateContent>
        <mc:AlternateContent xmlns:mc="http://schemas.openxmlformats.org/markup-compatibility/2006">
          <mc:Choice Requires="x14">
            <control shapeId="9358" r:id="rId21" name="Check Box 142">
              <controlPr defaultSize="0" autoLine="0" autoPict="0">
                <anchor moveWithCells="1">
                  <from>
                    <xdr:col>2</xdr:col>
                    <xdr:colOff>571500</xdr:colOff>
                    <xdr:row>28</xdr:row>
                    <xdr:rowOff>68580</xdr:rowOff>
                  </from>
                  <to>
                    <xdr:col>2</xdr:col>
                    <xdr:colOff>899160</xdr:colOff>
                    <xdr:row>28</xdr:row>
                    <xdr:rowOff>304800</xdr:rowOff>
                  </to>
                </anchor>
              </controlPr>
            </control>
          </mc:Choice>
        </mc:AlternateContent>
        <mc:AlternateContent xmlns:mc="http://schemas.openxmlformats.org/markup-compatibility/2006">
          <mc:Choice Requires="x14">
            <control shapeId="9359" r:id="rId22" name="Check Box 143">
              <controlPr defaultSize="0" autoLine="0" autoPict="0">
                <anchor moveWithCells="1">
                  <from>
                    <xdr:col>2</xdr:col>
                    <xdr:colOff>571500</xdr:colOff>
                    <xdr:row>29</xdr:row>
                    <xdr:rowOff>68580</xdr:rowOff>
                  </from>
                  <to>
                    <xdr:col>2</xdr:col>
                    <xdr:colOff>899160</xdr:colOff>
                    <xdr:row>29</xdr:row>
                    <xdr:rowOff>304800</xdr:rowOff>
                  </to>
                </anchor>
              </controlPr>
            </control>
          </mc:Choice>
        </mc:AlternateContent>
        <mc:AlternateContent xmlns:mc="http://schemas.openxmlformats.org/markup-compatibility/2006">
          <mc:Choice Requires="x14">
            <control shapeId="9360" r:id="rId23" name="Check Box 144">
              <controlPr defaultSize="0" autoLine="0" autoPict="0">
                <anchor moveWithCells="1">
                  <from>
                    <xdr:col>2</xdr:col>
                    <xdr:colOff>571500</xdr:colOff>
                    <xdr:row>30</xdr:row>
                    <xdr:rowOff>68580</xdr:rowOff>
                  </from>
                  <to>
                    <xdr:col>2</xdr:col>
                    <xdr:colOff>899160</xdr:colOff>
                    <xdr:row>30</xdr:row>
                    <xdr:rowOff>304800</xdr:rowOff>
                  </to>
                </anchor>
              </controlPr>
            </control>
          </mc:Choice>
        </mc:AlternateContent>
        <mc:AlternateContent xmlns:mc="http://schemas.openxmlformats.org/markup-compatibility/2006">
          <mc:Choice Requires="x14">
            <control shapeId="9361" r:id="rId24" name="Check Box 145">
              <controlPr defaultSize="0" autoLine="0" autoPict="0">
                <anchor moveWithCells="1">
                  <from>
                    <xdr:col>3</xdr:col>
                    <xdr:colOff>571500</xdr:colOff>
                    <xdr:row>11</xdr:row>
                    <xdr:rowOff>68580</xdr:rowOff>
                  </from>
                  <to>
                    <xdr:col>3</xdr:col>
                    <xdr:colOff>899160</xdr:colOff>
                    <xdr:row>11</xdr:row>
                    <xdr:rowOff>304800</xdr:rowOff>
                  </to>
                </anchor>
              </controlPr>
            </control>
          </mc:Choice>
        </mc:AlternateContent>
        <mc:AlternateContent xmlns:mc="http://schemas.openxmlformats.org/markup-compatibility/2006">
          <mc:Choice Requires="x14">
            <control shapeId="9362" r:id="rId25" name="Check Box 146">
              <controlPr defaultSize="0" autoLine="0" autoPict="0">
                <anchor moveWithCells="1">
                  <from>
                    <xdr:col>3</xdr:col>
                    <xdr:colOff>571500</xdr:colOff>
                    <xdr:row>12</xdr:row>
                    <xdr:rowOff>68580</xdr:rowOff>
                  </from>
                  <to>
                    <xdr:col>3</xdr:col>
                    <xdr:colOff>899160</xdr:colOff>
                    <xdr:row>12</xdr:row>
                    <xdr:rowOff>304800</xdr:rowOff>
                  </to>
                </anchor>
              </controlPr>
            </control>
          </mc:Choice>
        </mc:AlternateContent>
        <mc:AlternateContent xmlns:mc="http://schemas.openxmlformats.org/markup-compatibility/2006">
          <mc:Choice Requires="x14">
            <control shapeId="9363" r:id="rId26" name="Check Box 147">
              <controlPr defaultSize="0" autoLine="0" autoPict="0">
                <anchor moveWithCells="1">
                  <from>
                    <xdr:col>3</xdr:col>
                    <xdr:colOff>571500</xdr:colOff>
                    <xdr:row>13</xdr:row>
                    <xdr:rowOff>68580</xdr:rowOff>
                  </from>
                  <to>
                    <xdr:col>3</xdr:col>
                    <xdr:colOff>899160</xdr:colOff>
                    <xdr:row>13</xdr:row>
                    <xdr:rowOff>304800</xdr:rowOff>
                  </to>
                </anchor>
              </controlPr>
            </control>
          </mc:Choice>
        </mc:AlternateContent>
        <mc:AlternateContent xmlns:mc="http://schemas.openxmlformats.org/markup-compatibility/2006">
          <mc:Choice Requires="x14">
            <control shapeId="9364" r:id="rId27" name="Check Box 148">
              <controlPr defaultSize="0" autoLine="0" autoPict="0">
                <anchor moveWithCells="1">
                  <from>
                    <xdr:col>3</xdr:col>
                    <xdr:colOff>571500</xdr:colOff>
                    <xdr:row>14</xdr:row>
                    <xdr:rowOff>68580</xdr:rowOff>
                  </from>
                  <to>
                    <xdr:col>3</xdr:col>
                    <xdr:colOff>899160</xdr:colOff>
                    <xdr:row>14</xdr:row>
                    <xdr:rowOff>304800</xdr:rowOff>
                  </to>
                </anchor>
              </controlPr>
            </control>
          </mc:Choice>
        </mc:AlternateContent>
        <mc:AlternateContent xmlns:mc="http://schemas.openxmlformats.org/markup-compatibility/2006">
          <mc:Choice Requires="x14">
            <control shapeId="9365" r:id="rId28" name="Check Box 149">
              <controlPr defaultSize="0" autoLine="0" autoPict="0">
                <anchor moveWithCells="1">
                  <from>
                    <xdr:col>3</xdr:col>
                    <xdr:colOff>571500</xdr:colOff>
                    <xdr:row>15</xdr:row>
                    <xdr:rowOff>68580</xdr:rowOff>
                  </from>
                  <to>
                    <xdr:col>3</xdr:col>
                    <xdr:colOff>899160</xdr:colOff>
                    <xdr:row>15</xdr:row>
                    <xdr:rowOff>304800</xdr:rowOff>
                  </to>
                </anchor>
              </controlPr>
            </control>
          </mc:Choice>
        </mc:AlternateContent>
        <mc:AlternateContent xmlns:mc="http://schemas.openxmlformats.org/markup-compatibility/2006">
          <mc:Choice Requires="x14">
            <control shapeId="9366" r:id="rId29" name="Check Box 150">
              <controlPr defaultSize="0" autoLine="0" autoPict="0">
                <anchor moveWithCells="1">
                  <from>
                    <xdr:col>3</xdr:col>
                    <xdr:colOff>571500</xdr:colOff>
                    <xdr:row>16</xdr:row>
                    <xdr:rowOff>68580</xdr:rowOff>
                  </from>
                  <to>
                    <xdr:col>3</xdr:col>
                    <xdr:colOff>899160</xdr:colOff>
                    <xdr:row>16</xdr:row>
                    <xdr:rowOff>304800</xdr:rowOff>
                  </to>
                </anchor>
              </controlPr>
            </control>
          </mc:Choice>
        </mc:AlternateContent>
        <mc:AlternateContent xmlns:mc="http://schemas.openxmlformats.org/markup-compatibility/2006">
          <mc:Choice Requires="x14">
            <control shapeId="9367" r:id="rId30" name="Check Box 151">
              <controlPr defaultSize="0" autoLine="0" autoPict="0">
                <anchor moveWithCells="1">
                  <from>
                    <xdr:col>3</xdr:col>
                    <xdr:colOff>571500</xdr:colOff>
                    <xdr:row>17</xdr:row>
                    <xdr:rowOff>68580</xdr:rowOff>
                  </from>
                  <to>
                    <xdr:col>3</xdr:col>
                    <xdr:colOff>899160</xdr:colOff>
                    <xdr:row>17</xdr:row>
                    <xdr:rowOff>304800</xdr:rowOff>
                  </to>
                </anchor>
              </controlPr>
            </control>
          </mc:Choice>
        </mc:AlternateContent>
        <mc:AlternateContent xmlns:mc="http://schemas.openxmlformats.org/markup-compatibility/2006">
          <mc:Choice Requires="x14">
            <control shapeId="9368" r:id="rId31" name="Check Box 152">
              <controlPr defaultSize="0" autoLine="0" autoPict="0">
                <anchor moveWithCells="1">
                  <from>
                    <xdr:col>3</xdr:col>
                    <xdr:colOff>571500</xdr:colOff>
                    <xdr:row>18</xdr:row>
                    <xdr:rowOff>68580</xdr:rowOff>
                  </from>
                  <to>
                    <xdr:col>3</xdr:col>
                    <xdr:colOff>899160</xdr:colOff>
                    <xdr:row>18</xdr:row>
                    <xdr:rowOff>304800</xdr:rowOff>
                  </to>
                </anchor>
              </controlPr>
            </control>
          </mc:Choice>
        </mc:AlternateContent>
        <mc:AlternateContent xmlns:mc="http://schemas.openxmlformats.org/markup-compatibility/2006">
          <mc:Choice Requires="x14">
            <control shapeId="9369" r:id="rId32" name="Check Box 153">
              <controlPr defaultSize="0" autoLine="0" autoPict="0">
                <anchor moveWithCells="1">
                  <from>
                    <xdr:col>3</xdr:col>
                    <xdr:colOff>571500</xdr:colOff>
                    <xdr:row>19</xdr:row>
                    <xdr:rowOff>68580</xdr:rowOff>
                  </from>
                  <to>
                    <xdr:col>3</xdr:col>
                    <xdr:colOff>899160</xdr:colOff>
                    <xdr:row>19</xdr:row>
                    <xdr:rowOff>304800</xdr:rowOff>
                  </to>
                </anchor>
              </controlPr>
            </control>
          </mc:Choice>
        </mc:AlternateContent>
        <mc:AlternateContent xmlns:mc="http://schemas.openxmlformats.org/markup-compatibility/2006">
          <mc:Choice Requires="x14">
            <control shapeId="9370" r:id="rId33" name="Check Box 154">
              <controlPr defaultSize="0" autoLine="0" autoPict="0">
                <anchor moveWithCells="1">
                  <from>
                    <xdr:col>3</xdr:col>
                    <xdr:colOff>571500</xdr:colOff>
                    <xdr:row>20</xdr:row>
                    <xdr:rowOff>68580</xdr:rowOff>
                  </from>
                  <to>
                    <xdr:col>3</xdr:col>
                    <xdr:colOff>899160</xdr:colOff>
                    <xdr:row>20</xdr:row>
                    <xdr:rowOff>304800</xdr:rowOff>
                  </to>
                </anchor>
              </controlPr>
            </control>
          </mc:Choice>
        </mc:AlternateContent>
        <mc:AlternateContent xmlns:mc="http://schemas.openxmlformats.org/markup-compatibility/2006">
          <mc:Choice Requires="x14">
            <control shapeId="9371" r:id="rId34" name="Check Box 155">
              <controlPr defaultSize="0" autoLine="0" autoPict="0">
                <anchor moveWithCells="1">
                  <from>
                    <xdr:col>3</xdr:col>
                    <xdr:colOff>571500</xdr:colOff>
                    <xdr:row>21</xdr:row>
                    <xdr:rowOff>68580</xdr:rowOff>
                  </from>
                  <to>
                    <xdr:col>3</xdr:col>
                    <xdr:colOff>899160</xdr:colOff>
                    <xdr:row>21</xdr:row>
                    <xdr:rowOff>304800</xdr:rowOff>
                  </to>
                </anchor>
              </controlPr>
            </control>
          </mc:Choice>
        </mc:AlternateContent>
        <mc:AlternateContent xmlns:mc="http://schemas.openxmlformats.org/markup-compatibility/2006">
          <mc:Choice Requires="x14">
            <control shapeId="9372" r:id="rId35" name="Check Box 156">
              <controlPr defaultSize="0" autoLine="0" autoPict="0">
                <anchor moveWithCells="1">
                  <from>
                    <xdr:col>3</xdr:col>
                    <xdr:colOff>571500</xdr:colOff>
                    <xdr:row>22</xdr:row>
                    <xdr:rowOff>68580</xdr:rowOff>
                  </from>
                  <to>
                    <xdr:col>3</xdr:col>
                    <xdr:colOff>899160</xdr:colOff>
                    <xdr:row>22</xdr:row>
                    <xdr:rowOff>304800</xdr:rowOff>
                  </to>
                </anchor>
              </controlPr>
            </control>
          </mc:Choice>
        </mc:AlternateContent>
        <mc:AlternateContent xmlns:mc="http://schemas.openxmlformats.org/markup-compatibility/2006">
          <mc:Choice Requires="x14">
            <control shapeId="9373" r:id="rId36" name="Check Box 157">
              <controlPr defaultSize="0" autoLine="0" autoPict="0">
                <anchor moveWithCells="1">
                  <from>
                    <xdr:col>3</xdr:col>
                    <xdr:colOff>571500</xdr:colOff>
                    <xdr:row>23</xdr:row>
                    <xdr:rowOff>68580</xdr:rowOff>
                  </from>
                  <to>
                    <xdr:col>3</xdr:col>
                    <xdr:colOff>899160</xdr:colOff>
                    <xdr:row>23</xdr:row>
                    <xdr:rowOff>304800</xdr:rowOff>
                  </to>
                </anchor>
              </controlPr>
            </control>
          </mc:Choice>
        </mc:AlternateContent>
        <mc:AlternateContent xmlns:mc="http://schemas.openxmlformats.org/markup-compatibility/2006">
          <mc:Choice Requires="x14">
            <control shapeId="9374" r:id="rId37" name="Check Box 158">
              <controlPr defaultSize="0" autoLine="0" autoPict="0">
                <anchor moveWithCells="1">
                  <from>
                    <xdr:col>3</xdr:col>
                    <xdr:colOff>571500</xdr:colOff>
                    <xdr:row>24</xdr:row>
                    <xdr:rowOff>68580</xdr:rowOff>
                  </from>
                  <to>
                    <xdr:col>3</xdr:col>
                    <xdr:colOff>899160</xdr:colOff>
                    <xdr:row>24</xdr:row>
                    <xdr:rowOff>304800</xdr:rowOff>
                  </to>
                </anchor>
              </controlPr>
            </control>
          </mc:Choice>
        </mc:AlternateContent>
        <mc:AlternateContent xmlns:mc="http://schemas.openxmlformats.org/markup-compatibility/2006">
          <mc:Choice Requires="x14">
            <control shapeId="9375" r:id="rId38" name="Check Box 159">
              <controlPr defaultSize="0" autoLine="0" autoPict="0">
                <anchor moveWithCells="1">
                  <from>
                    <xdr:col>3</xdr:col>
                    <xdr:colOff>571500</xdr:colOff>
                    <xdr:row>25</xdr:row>
                    <xdr:rowOff>68580</xdr:rowOff>
                  </from>
                  <to>
                    <xdr:col>3</xdr:col>
                    <xdr:colOff>899160</xdr:colOff>
                    <xdr:row>25</xdr:row>
                    <xdr:rowOff>304800</xdr:rowOff>
                  </to>
                </anchor>
              </controlPr>
            </control>
          </mc:Choice>
        </mc:AlternateContent>
        <mc:AlternateContent xmlns:mc="http://schemas.openxmlformats.org/markup-compatibility/2006">
          <mc:Choice Requires="x14">
            <control shapeId="9376" r:id="rId39" name="Check Box 160">
              <controlPr defaultSize="0" autoLine="0" autoPict="0">
                <anchor moveWithCells="1">
                  <from>
                    <xdr:col>3</xdr:col>
                    <xdr:colOff>571500</xdr:colOff>
                    <xdr:row>26</xdr:row>
                    <xdr:rowOff>68580</xdr:rowOff>
                  </from>
                  <to>
                    <xdr:col>3</xdr:col>
                    <xdr:colOff>899160</xdr:colOff>
                    <xdr:row>26</xdr:row>
                    <xdr:rowOff>304800</xdr:rowOff>
                  </to>
                </anchor>
              </controlPr>
            </control>
          </mc:Choice>
        </mc:AlternateContent>
        <mc:AlternateContent xmlns:mc="http://schemas.openxmlformats.org/markup-compatibility/2006">
          <mc:Choice Requires="x14">
            <control shapeId="9377" r:id="rId40" name="Check Box 161">
              <controlPr defaultSize="0" autoLine="0" autoPict="0">
                <anchor moveWithCells="1">
                  <from>
                    <xdr:col>3</xdr:col>
                    <xdr:colOff>571500</xdr:colOff>
                    <xdr:row>27</xdr:row>
                    <xdr:rowOff>68580</xdr:rowOff>
                  </from>
                  <to>
                    <xdr:col>3</xdr:col>
                    <xdr:colOff>899160</xdr:colOff>
                    <xdr:row>27</xdr:row>
                    <xdr:rowOff>304800</xdr:rowOff>
                  </to>
                </anchor>
              </controlPr>
            </control>
          </mc:Choice>
        </mc:AlternateContent>
        <mc:AlternateContent xmlns:mc="http://schemas.openxmlformats.org/markup-compatibility/2006">
          <mc:Choice Requires="x14">
            <control shapeId="9378" r:id="rId41" name="Check Box 162">
              <controlPr defaultSize="0" autoLine="0" autoPict="0">
                <anchor moveWithCells="1">
                  <from>
                    <xdr:col>3</xdr:col>
                    <xdr:colOff>571500</xdr:colOff>
                    <xdr:row>28</xdr:row>
                    <xdr:rowOff>68580</xdr:rowOff>
                  </from>
                  <to>
                    <xdr:col>3</xdr:col>
                    <xdr:colOff>899160</xdr:colOff>
                    <xdr:row>28</xdr:row>
                    <xdr:rowOff>304800</xdr:rowOff>
                  </to>
                </anchor>
              </controlPr>
            </control>
          </mc:Choice>
        </mc:AlternateContent>
        <mc:AlternateContent xmlns:mc="http://schemas.openxmlformats.org/markup-compatibility/2006">
          <mc:Choice Requires="x14">
            <control shapeId="9379" r:id="rId42" name="Check Box 163">
              <controlPr defaultSize="0" autoLine="0" autoPict="0">
                <anchor moveWithCells="1">
                  <from>
                    <xdr:col>3</xdr:col>
                    <xdr:colOff>571500</xdr:colOff>
                    <xdr:row>29</xdr:row>
                    <xdr:rowOff>68580</xdr:rowOff>
                  </from>
                  <to>
                    <xdr:col>3</xdr:col>
                    <xdr:colOff>899160</xdr:colOff>
                    <xdr:row>29</xdr:row>
                    <xdr:rowOff>304800</xdr:rowOff>
                  </to>
                </anchor>
              </controlPr>
            </control>
          </mc:Choice>
        </mc:AlternateContent>
        <mc:AlternateContent xmlns:mc="http://schemas.openxmlformats.org/markup-compatibility/2006">
          <mc:Choice Requires="x14">
            <control shapeId="9380" r:id="rId43" name="Check Box 164">
              <controlPr defaultSize="0" autoLine="0" autoPict="0">
                <anchor moveWithCells="1">
                  <from>
                    <xdr:col>3</xdr:col>
                    <xdr:colOff>571500</xdr:colOff>
                    <xdr:row>30</xdr:row>
                    <xdr:rowOff>68580</xdr:rowOff>
                  </from>
                  <to>
                    <xdr:col>3</xdr:col>
                    <xdr:colOff>899160</xdr:colOff>
                    <xdr:row>30</xdr:row>
                    <xdr:rowOff>304800</xdr:rowOff>
                  </to>
                </anchor>
              </controlPr>
            </control>
          </mc:Choice>
        </mc:AlternateContent>
        <mc:AlternateContent xmlns:mc="http://schemas.openxmlformats.org/markup-compatibility/2006">
          <mc:Choice Requires="x14">
            <control shapeId="9381" r:id="rId44" name="Check Box 165">
              <controlPr defaultSize="0" autoLine="0" autoPict="0">
                <anchor moveWithCells="1">
                  <from>
                    <xdr:col>4</xdr:col>
                    <xdr:colOff>571500</xdr:colOff>
                    <xdr:row>11</xdr:row>
                    <xdr:rowOff>68580</xdr:rowOff>
                  </from>
                  <to>
                    <xdr:col>4</xdr:col>
                    <xdr:colOff>899160</xdr:colOff>
                    <xdr:row>11</xdr:row>
                    <xdr:rowOff>304800</xdr:rowOff>
                  </to>
                </anchor>
              </controlPr>
            </control>
          </mc:Choice>
        </mc:AlternateContent>
        <mc:AlternateContent xmlns:mc="http://schemas.openxmlformats.org/markup-compatibility/2006">
          <mc:Choice Requires="x14">
            <control shapeId="9382" r:id="rId45" name="Check Box 166">
              <controlPr defaultSize="0" autoLine="0" autoPict="0">
                <anchor moveWithCells="1">
                  <from>
                    <xdr:col>4</xdr:col>
                    <xdr:colOff>571500</xdr:colOff>
                    <xdr:row>12</xdr:row>
                    <xdr:rowOff>68580</xdr:rowOff>
                  </from>
                  <to>
                    <xdr:col>4</xdr:col>
                    <xdr:colOff>899160</xdr:colOff>
                    <xdr:row>12</xdr:row>
                    <xdr:rowOff>304800</xdr:rowOff>
                  </to>
                </anchor>
              </controlPr>
            </control>
          </mc:Choice>
        </mc:AlternateContent>
        <mc:AlternateContent xmlns:mc="http://schemas.openxmlformats.org/markup-compatibility/2006">
          <mc:Choice Requires="x14">
            <control shapeId="9383" r:id="rId46" name="Check Box 167">
              <controlPr defaultSize="0" autoLine="0" autoPict="0">
                <anchor moveWithCells="1">
                  <from>
                    <xdr:col>4</xdr:col>
                    <xdr:colOff>571500</xdr:colOff>
                    <xdr:row>13</xdr:row>
                    <xdr:rowOff>68580</xdr:rowOff>
                  </from>
                  <to>
                    <xdr:col>4</xdr:col>
                    <xdr:colOff>899160</xdr:colOff>
                    <xdr:row>13</xdr:row>
                    <xdr:rowOff>304800</xdr:rowOff>
                  </to>
                </anchor>
              </controlPr>
            </control>
          </mc:Choice>
        </mc:AlternateContent>
        <mc:AlternateContent xmlns:mc="http://schemas.openxmlformats.org/markup-compatibility/2006">
          <mc:Choice Requires="x14">
            <control shapeId="9384" r:id="rId47" name="Check Box 168">
              <controlPr defaultSize="0" autoLine="0" autoPict="0">
                <anchor moveWithCells="1">
                  <from>
                    <xdr:col>4</xdr:col>
                    <xdr:colOff>571500</xdr:colOff>
                    <xdr:row>14</xdr:row>
                    <xdr:rowOff>68580</xdr:rowOff>
                  </from>
                  <to>
                    <xdr:col>4</xdr:col>
                    <xdr:colOff>899160</xdr:colOff>
                    <xdr:row>14</xdr:row>
                    <xdr:rowOff>304800</xdr:rowOff>
                  </to>
                </anchor>
              </controlPr>
            </control>
          </mc:Choice>
        </mc:AlternateContent>
        <mc:AlternateContent xmlns:mc="http://schemas.openxmlformats.org/markup-compatibility/2006">
          <mc:Choice Requires="x14">
            <control shapeId="9385" r:id="rId48" name="Check Box 169">
              <controlPr defaultSize="0" autoLine="0" autoPict="0">
                <anchor moveWithCells="1">
                  <from>
                    <xdr:col>4</xdr:col>
                    <xdr:colOff>571500</xdr:colOff>
                    <xdr:row>15</xdr:row>
                    <xdr:rowOff>68580</xdr:rowOff>
                  </from>
                  <to>
                    <xdr:col>4</xdr:col>
                    <xdr:colOff>899160</xdr:colOff>
                    <xdr:row>15</xdr:row>
                    <xdr:rowOff>304800</xdr:rowOff>
                  </to>
                </anchor>
              </controlPr>
            </control>
          </mc:Choice>
        </mc:AlternateContent>
        <mc:AlternateContent xmlns:mc="http://schemas.openxmlformats.org/markup-compatibility/2006">
          <mc:Choice Requires="x14">
            <control shapeId="9386" r:id="rId49" name="Check Box 170">
              <controlPr defaultSize="0" autoLine="0" autoPict="0">
                <anchor moveWithCells="1">
                  <from>
                    <xdr:col>4</xdr:col>
                    <xdr:colOff>571500</xdr:colOff>
                    <xdr:row>16</xdr:row>
                    <xdr:rowOff>68580</xdr:rowOff>
                  </from>
                  <to>
                    <xdr:col>4</xdr:col>
                    <xdr:colOff>899160</xdr:colOff>
                    <xdr:row>16</xdr:row>
                    <xdr:rowOff>304800</xdr:rowOff>
                  </to>
                </anchor>
              </controlPr>
            </control>
          </mc:Choice>
        </mc:AlternateContent>
        <mc:AlternateContent xmlns:mc="http://schemas.openxmlformats.org/markup-compatibility/2006">
          <mc:Choice Requires="x14">
            <control shapeId="9387" r:id="rId50" name="Check Box 171">
              <controlPr defaultSize="0" autoLine="0" autoPict="0">
                <anchor moveWithCells="1">
                  <from>
                    <xdr:col>4</xdr:col>
                    <xdr:colOff>571500</xdr:colOff>
                    <xdr:row>17</xdr:row>
                    <xdr:rowOff>68580</xdr:rowOff>
                  </from>
                  <to>
                    <xdr:col>4</xdr:col>
                    <xdr:colOff>899160</xdr:colOff>
                    <xdr:row>17</xdr:row>
                    <xdr:rowOff>304800</xdr:rowOff>
                  </to>
                </anchor>
              </controlPr>
            </control>
          </mc:Choice>
        </mc:AlternateContent>
        <mc:AlternateContent xmlns:mc="http://schemas.openxmlformats.org/markup-compatibility/2006">
          <mc:Choice Requires="x14">
            <control shapeId="9388" r:id="rId51" name="Check Box 172">
              <controlPr defaultSize="0" autoLine="0" autoPict="0">
                <anchor moveWithCells="1">
                  <from>
                    <xdr:col>4</xdr:col>
                    <xdr:colOff>571500</xdr:colOff>
                    <xdr:row>18</xdr:row>
                    <xdr:rowOff>68580</xdr:rowOff>
                  </from>
                  <to>
                    <xdr:col>4</xdr:col>
                    <xdr:colOff>899160</xdr:colOff>
                    <xdr:row>18</xdr:row>
                    <xdr:rowOff>304800</xdr:rowOff>
                  </to>
                </anchor>
              </controlPr>
            </control>
          </mc:Choice>
        </mc:AlternateContent>
        <mc:AlternateContent xmlns:mc="http://schemas.openxmlformats.org/markup-compatibility/2006">
          <mc:Choice Requires="x14">
            <control shapeId="9389" r:id="rId52" name="Check Box 173">
              <controlPr defaultSize="0" autoLine="0" autoPict="0">
                <anchor moveWithCells="1">
                  <from>
                    <xdr:col>4</xdr:col>
                    <xdr:colOff>571500</xdr:colOff>
                    <xdr:row>19</xdr:row>
                    <xdr:rowOff>68580</xdr:rowOff>
                  </from>
                  <to>
                    <xdr:col>4</xdr:col>
                    <xdr:colOff>899160</xdr:colOff>
                    <xdr:row>19</xdr:row>
                    <xdr:rowOff>304800</xdr:rowOff>
                  </to>
                </anchor>
              </controlPr>
            </control>
          </mc:Choice>
        </mc:AlternateContent>
        <mc:AlternateContent xmlns:mc="http://schemas.openxmlformats.org/markup-compatibility/2006">
          <mc:Choice Requires="x14">
            <control shapeId="9390" r:id="rId53" name="Check Box 174">
              <controlPr defaultSize="0" autoLine="0" autoPict="0">
                <anchor moveWithCells="1">
                  <from>
                    <xdr:col>4</xdr:col>
                    <xdr:colOff>571500</xdr:colOff>
                    <xdr:row>20</xdr:row>
                    <xdr:rowOff>68580</xdr:rowOff>
                  </from>
                  <to>
                    <xdr:col>4</xdr:col>
                    <xdr:colOff>899160</xdr:colOff>
                    <xdr:row>20</xdr:row>
                    <xdr:rowOff>304800</xdr:rowOff>
                  </to>
                </anchor>
              </controlPr>
            </control>
          </mc:Choice>
        </mc:AlternateContent>
        <mc:AlternateContent xmlns:mc="http://schemas.openxmlformats.org/markup-compatibility/2006">
          <mc:Choice Requires="x14">
            <control shapeId="9391" r:id="rId54" name="Check Box 175">
              <controlPr defaultSize="0" autoLine="0" autoPict="0">
                <anchor moveWithCells="1">
                  <from>
                    <xdr:col>4</xdr:col>
                    <xdr:colOff>571500</xdr:colOff>
                    <xdr:row>21</xdr:row>
                    <xdr:rowOff>68580</xdr:rowOff>
                  </from>
                  <to>
                    <xdr:col>4</xdr:col>
                    <xdr:colOff>899160</xdr:colOff>
                    <xdr:row>21</xdr:row>
                    <xdr:rowOff>304800</xdr:rowOff>
                  </to>
                </anchor>
              </controlPr>
            </control>
          </mc:Choice>
        </mc:AlternateContent>
        <mc:AlternateContent xmlns:mc="http://schemas.openxmlformats.org/markup-compatibility/2006">
          <mc:Choice Requires="x14">
            <control shapeId="9392" r:id="rId55" name="Check Box 176">
              <controlPr defaultSize="0" autoLine="0" autoPict="0">
                <anchor moveWithCells="1">
                  <from>
                    <xdr:col>4</xdr:col>
                    <xdr:colOff>571500</xdr:colOff>
                    <xdr:row>22</xdr:row>
                    <xdr:rowOff>68580</xdr:rowOff>
                  </from>
                  <to>
                    <xdr:col>4</xdr:col>
                    <xdr:colOff>899160</xdr:colOff>
                    <xdr:row>22</xdr:row>
                    <xdr:rowOff>304800</xdr:rowOff>
                  </to>
                </anchor>
              </controlPr>
            </control>
          </mc:Choice>
        </mc:AlternateContent>
        <mc:AlternateContent xmlns:mc="http://schemas.openxmlformats.org/markup-compatibility/2006">
          <mc:Choice Requires="x14">
            <control shapeId="9393" r:id="rId56" name="Check Box 177">
              <controlPr defaultSize="0" autoLine="0" autoPict="0">
                <anchor moveWithCells="1">
                  <from>
                    <xdr:col>4</xdr:col>
                    <xdr:colOff>571500</xdr:colOff>
                    <xdr:row>23</xdr:row>
                    <xdr:rowOff>68580</xdr:rowOff>
                  </from>
                  <to>
                    <xdr:col>4</xdr:col>
                    <xdr:colOff>899160</xdr:colOff>
                    <xdr:row>23</xdr:row>
                    <xdr:rowOff>304800</xdr:rowOff>
                  </to>
                </anchor>
              </controlPr>
            </control>
          </mc:Choice>
        </mc:AlternateContent>
        <mc:AlternateContent xmlns:mc="http://schemas.openxmlformats.org/markup-compatibility/2006">
          <mc:Choice Requires="x14">
            <control shapeId="9394" r:id="rId57" name="Check Box 178">
              <controlPr defaultSize="0" autoLine="0" autoPict="0">
                <anchor moveWithCells="1">
                  <from>
                    <xdr:col>4</xdr:col>
                    <xdr:colOff>571500</xdr:colOff>
                    <xdr:row>24</xdr:row>
                    <xdr:rowOff>68580</xdr:rowOff>
                  </from>
                  <to>
                    <xdr:col>4</xdr:col>
                    <xdr:colOff>899160</xdr:colOff>
                    <xdr:row>24</xdr:row>
                    <xdr:rowOff>304800</xdr:rowOff>
                  </to>
                </anchor>
              </controlPr>
            </control>
          </mc:Choice>
        </mc:AlternateContent>
        <mc:AlternateContent xmlns:mc="http://schemas.openxmlformats.org/markup-compatibility/2006">
          <mc:Choice Requires="x14">
            <control shapeId="9395" r:id="rId58" name="Check Box 179">
              <controlPr defaultSize="0" autoLine="0" autoPict="0">
                <anchor moveWithCells="1">
                  <from>
                    <xdr:col>4</xdr:col>
                    <xdr:colOff>571500</xdr:colOff>
                    <xdr:row>25</xdr:row>
                    <xdr:rowOff>68580</xdr:rowOff>
                  </from>
                  <to>
                    <xdr:col>4</xdr:col>
                    <xdr:colOff>899160</xdr:colOff>
                    <xdr:row>25</xdr:row>
                    <xdr:rowOff>304800</xdr:rowOff>
                  </to>
                </anchor>
              </controlPr>
            </control>
          </mc:Choice>
        </mc:AlternateContent>
        <mc:AlternateContent xmlns:mc="http://schemas.openxmlformats.org/markup-compatibility/2006">
          <mc:Choice Requires="x14">
            <control shapeId="9396" r:id="rId59" name="Check Box 180">
              <controlPr defaultSize="0" autoLine="0" autoPict="0">
                <anchor moveWithCells="1">
                  <from>
                    <xdr:col>4</xdr:col>
                    <xdr:colOff>571500</xdr:colOff>
                    <xdr:row>26</xdr:row>
                    <xdr:rowOff>68580</xdr:rowOff>
                  </from>
                  <to>
                    <xdr:col>4</xdr:col>
                    <xdr:colOff>899160</xdr:colOff>
                    <xdr:row>26</xdr:row>
                    <xdr:rowOff>304800</xdr:rowOff>
                  </to>
                </anchor>
              </controlPr>
            </control>
          </mc:Choice>
        </mc:AlternateContent>
        <mc:AlternateContent xmlns:mc="http://schemas.openxmlformats.org/markup-compatibility/2006">
          <mc:Choice Requires="x14">
            <control shapeId="9397" r:id="rId60" name="Check Box 181">
              <controlPr defaultSize="0" autoLine="0" autoPict="0">
                <anchor moveWithCells="1">
                  <from>
                    <xdr:col>4</xdr:col>
                    <xdr:colOff>571500</xdr:colOff>
                    <xdr:row>27</xdr:row>
                    <xdr:rowOff>68580</xdr:rowOff>
                  </from>
                  <to>
                    <xdr:col>4</xdr:col>
                    <xdr:colOff>899160</xdr:colOff>
                    <xdr:row>27</xdr:row>
                    <xdr:rowOff>304800</xdr:rowOff>
                  </to>
                </anchor>
              </controlPr>
            </control>
          </mc:Choice>
        </mc:AlternateContent>
        <mc:AlternateContent xmlns:mc="http://schemas.openxmlformats.org/markup-compatibility/2006">
          <mc:Choice Requires="x14">
            <control shapeId="9398" r:id="rId61" name="Check Box 182">
              <controlPr defaultSize="0" autoLine="0" autoPict="0">
                <anchor moveWithCells="1">
                  <from>
                    <xdr:col>4</xdr:col>
                    <xdr:colOff>571500</xdr:colOff>
                    <xdr:row>28</xdr:row>
                    <xdr:rowOff>68580</xdr:rowOff>
                  </from>
                  <to>
                    <xdr:col>4</xdr:col>
                    <xdr:colOff>899160</xdr:colOff>
                    <xdr:row>28</xdr:row>
                    <xdr:rowOff>304800</xdr:rowOff>
                  </to>
                </anchor>
              </controlPr>
            </control>
          </mc:Choice>
        </mc:AlternateContent>
        <mc:AlternateContent xmlns:mc="http://schemas.openxmlformats.org/markup-compatibility/2006">
          <mc:Choice Requires="x14">
            <control shapeId="9399" r:id="rId62" name="Check Box 183">
              <controlPr defaultSize="0" autoLine="0" autoPict="0">
                <anchor moveWithCells="1">
                  <from>
                    <xdr:col>4</xdr:col>
                    <xdr:colOff>571500</xdr:colOff>
                    <xdr:row>29</xdr:row>
                    <xdr:rowOff>68580</xdr:rowOff>
                  </from>
                  <to>
                    <xdr:col>4</xdr:col>
                    <xdr:colOff>899160</xdr:colOff>
                    <xdr:row>29</xdr:row>
                    <xdr:rowOff>304800</xdr:rowOff>
                  </to>
                </anchor>
              </controlPr>
            </control>
          </mc:Choice>
        </mc:AlternateContent>
        <mc:AlternateContent xmlns:mc="http://schemas.openxmlformats.org/markup-compatibility/2006">
          <mc:Choice Requires="x14">
            <control shapeId="9400" r:id="rId63" name="Check Box 184">
              <controlPr defaultSize="0" autoLine="0" autoPict="0">
                <anchor moveWithCells="1">
                  <from>
                    <xdr:col>4</xdr:col>
                    <xdr:colOff>571500</xdr:colOff>
                    <xdr:row>30</xdr:row>
                    <xdr:rowOff>68580</xdr:rowOff>
                  </from>
                  <to>
                    <xdr:col>4</xdr:col>
                    <xdr:colOff>899160</xdr:colOff>
                    <xdr:row>30</xdr:row>
                    <xdr:rowOff>304800</xdr:rowOff>
                  </to>
                </anchor>
              </controlPr>
            </control>
          </mc:Choice>
        </mc:AlternateContent>
        <mc:AlternateContent xmlns:mc="http://schemas.openxmlformats.org/markup-compatibility/2006">
          <mc:Choice Requires="x14">
            <control shapeId="9401" r:id="rId64" name="Check Box 185">
              <controlPr defaultSize="0" autoLine="0" autoPict="0">
                <anchor moveWithCells="1">
                  <from>
                    <xdr:col>5</xdr:col>
                    <xdr:colOff>571500</xdr:colOff>
                    <xdr:row>11</xdr:row>
                    <xdr:rowOff>68580</xdr:rowOff>
                  </from>
                  <to>
                    <xdr:col>5</xdr:col>
                    <xdr:colOff>899160</xdr:colOff>
                    <xdr:row>11</xdr:row>
                    <xdr:rowOff>304800</xdr:rowOff>
                  </to>
                </anchor>
              </controlPr>
            </control>
          </mc:Choice>
        </mc:AlternateContent>
        <mc:AlternateContent xmlns:mc="http://schemas.openxmlformats.org/markup-compatibility/2006">
          <mc:Choice Requires="x14">
            <control shapeId="9402" r:id="rId65" name="Check Box 186">
              <controlPr defaultSize="0" autoLine="0" autoPict="0">
                <anchor moveWithCells="1">
                  <from>
                    <xdr:col>5</xdr:col>
                    <xdr:colOff>579120</xdr:colOff>
                    <xdr:row>12</xdr:row>
                    <xdr:rowOff>30480</xdr:rowOff>
                  </from>
                  <to>
                    <xdr:col>5</xdr:col>
                    <xdr:colOff>960120</xdr:colOff>
                    <xdr:row>12</xdr:row>
                    <xdr:rowOff>304800</xdr:rowOff>
                  </to>
                </anchor>
              </controlPr>
            </control>
          </mc:Choice>
        </mc:AlternateContent>
        <mc:AlternateContent xmlns:mc="http://schemas.openxmlformats.org/markup-compatibility/2006">
          <mc:Choice Requires="x14">
            <control shapeId="9403" r:id="rId66" name="Check Box 187">
              <controlPr defaultSize="0" autoLine="0" autoPict="0">
                <anchor moveWithCells="1">
                  <from>
                    <xdr:col>5</xdr:col>
                    <xdr:colOff>571500</xdr:colOff>
                    <xdr:row>13</xdr:row>
                    <xdr:rowOff>68580</xdr:rowOff>
                  </from>
                  <to>
                    <xdr:col>5</xdr:col>
                    <xdr:colOff>899160</xdr:colOff>
                    <xdr:row>13</xdr:row>
                    <xdr:rowOff>304800</xdr:rowOff>
                  </to>
                </anchor>
              </controlPr>
            </control>
          </mc:Choice>
        </mc:AlternateContent>
        <mc:AlternateContent xmlns:mc="http://schemas.openxmlformats.org/markup-compatibility/2006">
          <mc:Choice Requires="x14">
            <control shapeId="9404" r:id="rId67" name="Check Box 188">
              <controlPr defaultSize="0" autoLine="0" autoPict="0">
                <anchor moveWithCells="1">
                  <from>
                    <xdr:col>5</xdr:col>
                    <xdr:colOff>571500</xdr:colOff>
                    <xdr:row>14</xdr:row>
                    <xdr:rowOff>68580</xdr:rowOff>
                  </from>
                  <to>
                    <xdr:col>5</xdr:col>
                    <xdr:colOff>899160</xdr:colOff>
                    <xdr:row>14</xdr:row>
                    <xdr:rowOff>304800</xdr:rowOff>
                  </to>
                </anchor>
              </controlPr>
            </control>
          </mc:Choice>
        </mc:AlternateContent>
        <mc:AlternateContent xmlns:mc="http://schemas.openxmlformats.org/markup-compatibility/2006">
          <mc:Choice Requires="x14">
            <control shapeId="9405" r:id="rId68" name="Check Box 189">
              <controlPr defaultSize="0" autoLine="0" autoPict="0">
                <anchor moveWithCells="1">
                  <from>
                    <xdr:col>5</xdr:col>
                    <xdr:colOff>571500</xdr:colOff>
                    <xdr:row>15</xdr:row>
                    <xdr:rowOff>68580</xdr:rowOff>
                  </from>
                  <to>
                    <xdr:col>5</xdr:col>
                    <xdr:colOff>899160</xdr:colOff>
                    <xdr:row>15</xdr:row>
                    <xdr:rowOff>304800</xdr:rowOff>
                  </to>
                </anchor>
              </controlPr>
            </control>
          </mc:Choice>
        </mc:AlternateContent>
        <mc:AlternateContent xmlns:mc="http://schemas.openxmlformats.org/markup-compatibility/2006">
          <mc:Choice Requires="x14">
            <control shapeId="9406" r:id="rId69" name="Check Box 190">
              <controlPr defaultSize="0" autoLine="0" autoPict="0">
                <anchor moveWithCells="1">
                  <from>
                    <xdr:col>5</xdr:col>
                    <xdr:colOff>571500</xdr:colOff>
                    <xdr:row>16</xdr:row>
                    <xdr:rowOff>68580</xdr:rowOff>
                  </from>
                  <to>
                    <xdr:col>5</xdr:col>
                    <xdr:colOff>899160</xdr:colOff>
                    <xdr:row>16</xdr:row>
                    <xdr:rowOff>304800</xdr:rowOff>
                  </to>
                </anchor>
              </controlPr>
            </control>
          </mc:Choice>
        </mc:AlternateContent>
        <mc:AlternateContent xmlns:mc="http://schemas.openxmlformats.org/markup-compatibility/2006">
          <mc:Choice Requires="x14">
            <control shapeId="9407" r:id="rId70" name="Check Box 191">
              <controlPr defaultSize="0" autoLine="0" autoPict="0">
                <anchor moveWithCells="1">
                  <from>
                    <xdr:col>5</xdr:col>
                    <xdr:colOff>571500</xdr:colOff>
                    <xdr:row>17</xdr:row>
                    <xdr:rowOff>68580</xdr:rowOff>
                  </from>
                  <to>
                    <xdr:col>5</xdr:col>
                    <xdr:colOff>899160</xdr:colOff>
                    <xdr:row>17</xdr:row>
                    <xdr:rowOff>304800</xdr:rowOff>
                  </to>
                </anchor>
              </controlPr>
            </control>
          </mc:Choice>
        </mc:AlternateContent>
        <mc:AlternateContent xmlns:mc="http://schemas.openxmlformats.org/markup-compatibility/2006">
          <mc:Choice Requires="x14">
            <control shapeId="9408" r:id="rId71" name="Check Box 192">
              <controlPr defaultSize="0" autoLine="0" autoPict="0">
                <anchor moveWithCells="1">
                  <from>
                    <xdr:col>5</xdr:col>
                    <xdr:colOff>571500</xdr:colOff>
                    <xdr:row>18</xdr:row>
                    <xdr:rowOff>68580</xdr:rowOff>
                  </from>
                  <to>
                    <xdr:col>5</xdr:col>
                    <xdr:colOff>899160</xdr:colOff>
                    <xdr:row>18</xdr:row>
                    <xdr:rowOff>304800</xdr:rowOff>
                  </to>
                </anchor>
              </controlPr>
            </control>
          </mc:Choice>
        </mc:AlternateContent>
        <mc:AlternateContent xmlns:mc="http://schemas.openxmlformats.org/markup-compatibility/2006">
          <mc:Choice Requires="x14">
            <control shapeId="9409" r:id="rId72" name="Check Box 193">
              <controlPr defaultSize="0" autoLine="0" autoPict="0">
                <anchor moveWithCells="1">
                  <from>
                    <xdr:col>5</xdr:col>
                    <xdr:colOff>571500</xdr:colOff>
                    <xdr:row>19</xdr:row>
                    <xdr:rowOff>68580</xdr:rowOff>
                  </from>
                  <to>
                    <xdr:col>5</xdr:col>
                    <xdr:colOff>899160</xdr:colOff>
                    <xdr:row>19</xdr:row>
                    <xdr:rowOff>304800</xdr:rowOff>
                  </to>
                </anchor>
              </controlPr>
            </control>
          </mc:Choice>
        </mc:AlternateContent>
        <mc:AlternateContent xmlns:mc="http://schemas.openxmlformats.org/markup-compatibility/2006">
          <mc:Choice Requires="x14">
            <control shapeId="9410" r:id="rId73" name="Check Box 194">
              <controlPr defaultSize="0" autoLine="0" autoPict="0">
                <anchor moveWithCells="1">
                  <from>
                    <xdr:col>5</xdr:col>
                    <xdr:colOff>571500</xdr:colOff>
                    <xdr:row>20</xdr:row>
                    <xdr:rowOff>68580</xdr:rowOff>
                  </from>
                  <to>
                    <xdr:col>5</xdr:col>
                    <xdr:colOff>899160</xdr:colOff>
                    <xdr:row>20</xdr:row>
                    <xdr:rowOff>304800</xdr:rowOff>
                  </to>
                </anchor>
              </controlPr>
            </control>
          </mc:Choice>
        </mc:AlternateContent>
        <mc:AlternateContent xmlns:mc="http://schemas.openxmlformats.org/markup-compatibility/2006">
          <mc:Choice Requires="x14">
            <control shapeId="9411" r:id="rId74" name="Check Box 195">
              <controlPr defaultSize="0" autoLine="0" autoPict="0">
                <anchor moveWithCells="1">
                  <from>
                    <xdr:col>5</xdr:col>
                    <xdr:colOff>571500</xdr:colOff>
                    <xdr:row>21</xdr:row>
                    <xdr:rowOff>68580</xdr:rowOff>
                  </from>
                  <to>
                    <xdr:col>5</xdr:col>
                    <xdr:colOff>899160</xdr:colOff>
                    <xdr:row>21</xdr:row>
                    <xdr:rowOff>304800</xdr:rowOff>
                  </to>
                </anchor>
              </controlPr>
            </control>
          </mc:Choice>
        </mc:AlternateContent>
        <mc:AlternateContent xmlns:mc="http://schemas.openxmlformats.org/markup-compatibility/2006">
          <mc:Choice Requires="x14">
            <control shapeId="9412" r:id="rId75" name="Check Box 196">
              <controlPr defaultSize="0" autoLine="0" autoPict="0">
                <anchor moveWithCells="1">
                  <from>
                    <xdr:col>5</xdr:col>
                    <xdr:colOff>571500</xdr:colOff>
                    <xdr:row>22</xdr:row>
                    <xdr:rowOff>68580</xdr:rowOff>
                  </from>
                  <to>
                    <xdr:col>5</xdr:col>
                    <xdr:colOff>899160</xdr:colOff>
                    <xdr:row>22</xdr:row>
                    <xdr:rowOff>304800</xdr:rowOff>
                  </to>
                </anchor>
              </controlPr>
            </control>
          </mc:Choice>
        </mc:AlternateContent>
        <mc:AlternateContent xmlns:mc="http://schemas.openxmlformats.org/markup-compatibility/2006">
          <mc:Choice Requires="x14">
            <control shapeId="9413" r:id="rId76" name="Check Box 197">
              <controlPr defaultSize="0" autoLine="0" autoPict="0">
                <anchor moveWithCells="1">
                  <from>
                    <xdr:col>5</xdr:col>
                    <xdr:colOff>571500</xdr:colOff>
                    <xdr:row>23</xdr:row>
                    <xdr:rowOff>68580</xdr:rowOff>
                  </from>
                  <to>
                    <xdr:col>5</xdr:col>
                    <xdr:colOff>899160</xdr:colOff>
                    <xdr:row>23</xdr:row>
                    <xdr:rowOff>304800</xdr:rowOff>
                  </to>
                </anchor>
              </controlPr>
            </control>
          </mc:Choice>
        </mc:AlternateContent>
        <mc:AlternateContent xmlns:mc="http://schemas.openxmlformats.org/markup-compatibility/2006">
          <mc:Choice Requires="x14">
            <control shapeId="9414" r:id="rId77" name="Check Box 198">
              <controlPr defaultSize="0" autoLine="0" autoPict="0">
                <anchor moveWithCells="1">
                  <from>
                    <xdr:col>5</xdr:col>
                    <xdr:colOff>571500</xdr:colOff>
                    <xdr:row>24</xdr:row>
                    <xdr:rowOff>68580</xdr:rowOff>
                  </from>
                  <to>
                    <xdr:col>5</xdr:col>
                    <xdr:colOff>899160</xdr:colOff>
                    <xdr:row>24</xdr:row>
                    <xdr:rowOff>304800</xdr:rowOff>
                  </to>
                </anchor>
              </controlPr>
            </control>
          </mc:Choice>
        </mc:AlternateContent>
        <mc:AlternateContent xmlns:mc="http://schemas.openxmlformats.org/markup-compatibility/2006">
          <mc:Choice Requires="x14">
            <control shapeId="9415" r:id="rId78" name="Check Box 199">
              <controlPr defaultSize="0" autoLine="0" autoPict="0">
                <anchor moveWithCells="1">
                  <from>
                    <xdr:col>5</xdr:col>
                    <xdr:colOff>571500</xdr:colOff>
                    <xdr:row>25</xdr:row>
                    <xdr:rowOff>68580</xdr:rowOff>
                  </from>
                  <to>
                    <xdr:col>5</xdr:col>
                    <xdr:colOff>899160</xdr:colOff>
                    <xdr:row>25</xdr:row>
                    <xdr:rowOff>304800</xdr:rowOff>
                  </to>
                </anchor>
              </controlPr>
            </control>
          </mc:Choice>
        </mc:AlternateContent>
        <mc:AlternateContent xmlns:mc="http://schemas.openxmlformats.org/markup-compatibility/2006">
          <mc:Choice Requires="x14">
            <control shapeId="9416" r:id="rId79" name="Check Box 200">
              <controlPr defaultSize="0" autoLine="0" autoPict="0">
                <anchor moveWithCells="1">
                  <from>
                    <xdr:col>5</xdr:col>
                    <xdr:colOff>571500</xdr:colOff>
                    <xdr:row>26</xdr:row>
                    <xdr:rowOff>68580</xdr:rowOff>
                  </from>
                  <to>
                    <xdr:col>5</xdr:col>
                    <xdr:colOff>899160</xdr:colOff>
                    <xdr:row>26</xdr:row>
                    <xdr:rowOff>304800</xdr:rowOff>
                  </to>
                </anchor>
              </controlPr>
            </control>
          </mc:Choice>
        </mc:AlternateContent>
        <mc:AlternateContent xmlns:mc="http://schemas.openxmlformats.org/markup-compatibility/2006">
          <mc:Choice Requires="x14">
            <control shapeId="9417" r:id="rId80" name="Check Box 201">
              <controlPr defaultSize="0" autoLine="0" autoPict="0">
                <anchor moveWithCells="1">
                  <from>
                    <xdr:col>5</xdr:col>
                    <xdr:colOff>571500</xdr:colOff>
                    <xdr:row>27</xdr:row>
                    <xdr:rowOff>68580</xdr:rowOff>
                  </from>
                  <to>
                    <xdr:col>5</xdr:col>
                    <xdr:colOff>899160</xdr:colOff>
                    <xdr:row>27</xdr:row>
                    <xdr:rowOff>304800</xdr:rowOff>
                  </to>
                </anchor>
              </controlPr>
            </control>
          </mc:Choice>
        </mc:AlternateContent>
        <mc:AlternateContent xmlns:mc="http://schemas.openxmlformats.org/markup-compatibility/2006">
          <mc:Choice Requires="x14">
            <control shapeId="9418" r:id="rId81" name="Check Box 202">
              <controlPr defaultSize="0" autoLine="0" autoPict="0">
                <anchor moveWithCells="1">
                  <from>
                    <xdr:col>5</xdr:col>
                    <xdr:colOff>571500</xdr:colOff>
                    <xdr:row>28</xdr:row>
                    <xdr:rowOff>68580</xdr:rowOff>
                  </from>
                  <to>
                    <xdr:col>5</xdr:col>
                    <xdr:colOff>982980</xdr:colOff>
                    <xdr:row>28</xdr:row>
                    <xdr:rowOff>304800</xdr:rowOff>
                  </to>
                </anchor>
              </controlPr>
            </control>
          </mc:Choice>
        </mc:AlternateContent>
        <mc:AlternateContent xmlns:mc="http://schemas.openxmlformats.org/markup-compatibility/2006">
          <mc:Choice Requires="x14">
            <control shapeId="9419" r:id="rId82" name="Check Box 203">
              <controlPr defaultSize="0" autoLine="0" autoPict="0">
                <anchor moveWithCells="1">
                  <from>
                    <xdr:col>5</xdr:col>
                    <xdr:colOff>571500</xdr:colOff>
                    <xdr:row>29</xdr:row>
                    <xdr:rowOff>68580</xdr:rowOff>
                  </from>
                  <to>
                    <xdr:col>5</xdr:col>
                    <xdr:colOff>899160</xdr:colOff>
                    <xdr:row>29</xdr:row>
                    <xdr:rowOff>304800</xdr:rowOff>
                  </to>
                </anchor>
              </controlPr>
            </control>
          </mc:Choice>
        </mc:AlternateContent>
        <mc:AlternateContent xmlns:mc="http://schemas.openxmlformats.org/markup-compatibility/2006">
          <mc:Choice Requires="x14">
            <control shapeId="9420" r:id="rId83" name="Check Box 204">
              <controlPr defaultSize="0" autoLine="0" autoPict="0">
                <anchor moveWithCells="1">
                  <from>
                    <xdr:col>5</xdr:col>
                    <xdr:colOff>571500</xdr:colOff>
                    <xdr:row>30</xdr:row>
                    <xdr:rowOff>68580</xdr:rowOff>
                  </from>
                  <to>
                    <xdr:col>5</xdr:col>
                    <xdr:colOff>899160</xdr:colOff>
                    <xdr:row>30</xdr:row>
                    <xdr:rowOff>304800</xdr:rowOff>
                  </to>
                </anchor>
              </controlPr>
            </control>
          </mc:Choice>
        </mc:AlternateContent>
        <mc:AlternateContent xmlns:mc="http://schemas.openxmlformats.org/markup-compatibility/2006">
          <mc:Choice Requires="x14">
            <control shapeId="9421" r:id="rId84" name="Check Box 205">
              <controlPr defaultSize="0" autoLine="0" autoPict="0">
                <anchor moveWithCells="1">
                  <from>
                    <xdr:col>6</xdr:col>
                    <xdr:colOff>571500</xdr:colOff>
                    <xdr:row>11</xdr:row>
                    <xdr:rowOff>68580</xdr:rowOff>
                  </from>
                  <to>
                    <xdr:col>6</xdr:col>
                    <xdr:colOff>899160</xdr:colOff>
                    <xdr:row>11</xdr:row>
                    <xdr:rowOff>304800</xdr:rowOff>
                  </to>
                </anchor>
              </controlPr>
            </control>
          </mc:Choice>
        </mc:AlternateContent>
        <mc:AlternateContent xmlns:mc="http://schemas.openxmlformats.org/markup-compatibility/2006">
          <mc:Choice Requires="x14">
            <control shapeId="9422" r:id="rId85" name="Check Box 206">
              <controlPr defaultSize="0" autoLine="0" autoPict="0">
                <anchor moveWithCells="1">
                  <from>
                    <xdr:col>6</xdr:col>
                    <xdr:colOff>571500</xdr:colOff>
                    <xdr:row>12</xdr:row>
                    <xdr:rowOff>68580</xdr:rowOff>
                  </from>
                  <to>
                    <xdr:col>6</xdr:col>
                    <xdr:colOff>899160</xdr:colOff>
                    <xdr:row>12</xdr:row>
                    <xdr:rowOff>304800</xdr:rowOff>
                  </to>
                </anchor>
              </controlPr>
            </control>
          </mc:Choice>
        </mc:AlternateContent>
        <mc:AlternateContent xmlns:mc="http://schemas.openxmlformats.org/markup-compatibility/2006">
          <mc:Choice Requires="x14">
            <control shapeId="9423" r:id="rId86" name="Check Box 207">
              <controlPr defaultSize="0" autoLine="0" autoPict="0">
                <anchor moveWithCells="1">
                  <from>
                    <xdr:col>6</xdr:col>
                    <xdr:colOff>571500</xdr:colOff>
                    <xdr:row>13</xdr:row>
                    <xdr:rowOff>68580</xdr:rowOff>
                  </from>
                  <to>
                    <xdr:col>6</xdr:col>
                    <xdr:colOff>899160</xdr:colOff>
                    <xdr:row>13</xdr:row>
                    <xdr:rowOff>304800</xdr:rowOff>
                  </to>
                </anchor>
              </controlPr>
            </control>
          </mc:Choice>
        </mc:AlternateContent>
        <mc:AlternateContent xmlns:mc="http://schemas.openxmlformats.org/markup-compatibility/2006">
          <mc:Choice Requires="x14">
            <control shapeId="9424" r:id="rId87" name="Check Box 208">
              <controlPr defaultSize="0" autoLine="0" autoPict="0">
                <anchor moveWithCells="1">
                  <from>
                    <xdr:col>6</xdr:col>
                    <xdr:colOff>571500</xdr:colOff>
                    <xdr:row>14</xdr:row>
                    <xdr:rowOff>68580</xdr:rowOff>
                  </from>
                  <to>
                    <xdr:col>6</xdr:col>
                    <xdr:colOff>899160</xdr:colOff>
                    <xdr:row>14</xdr:row>
                    <xdr:rowOff>304800</xdr:rowOff>
                  </to>
                </anchor>
              </controlPr>
            </control>
          </mc:Choice>
        </mc:AlternateContent>
        <mc:AlternateContent xmlns:mc="http://schemas.openxmlformats.org/markup-compatibility/2006">
          <mc:Choice Requires="x14">
            <control shapeId="9425" r:id="rId88" name="Check Box 209">
              <controlPr defaultSize="0" autoLine="0" autoPict="0">
                <anchor moveWithCells="1">
                  <from>
                    <xdr:col>6</xdr:col>
                    <xdr:colOff>571500</xdr:colOff>
                    <xdr:row>15</xdr:row>
                    <xdr:rowOff>68580</xdr:rowOff>
                  </from>
                  <to>
                    <xdr:col>6</xdr:col>
                    <xdr:colOff>899160</xdr:colOff>
                    <xdr:row>15</xdr:row>
                    <xdr:rowOff>304800</xdr:rowOff>
                  </to>
                </anchor>
              </controlPr>
            </control>
          </mc:Choice>
        </mc:AlternateContent>
        <mc:AlternateContent xmlns:mc="http://schemas.openxmlformats.org/markup-compatibility/2006">
          <mc:Choice Requires="x14">
            <control shapeId="9426" r:id="rId89" name="Check Box 210">
              <controlPr defaultSize="0" autoLine="0" autoPict="0">
                <anchor moveWithCells="1">
                  <from>
                    <xdr:col>6</xdr:col>
                    <xdr:colOff>571500</xdr:colOff>
                    <xdr:row>16</xdr:row>
                    <xdr:rowOff>68580</xdr:rowOff>
                  </from>
                  <to>
                    <xdr:col>6</xdr:col>
                    <xdr:colOff>899160</xdr:colOff>
                    <xdr:row>16</xdr:row>
                    <xdr:rowOff>304800</xdr:rowOff>
                  </to>
                </anchor>
              </controlPr>
            </control>
          </mc:Choice>
        </mc:AlternateContent>
        <mc:AlternateContent xmlns:mc="http://schemas.openxmlformats.org/markup-compatibility/2006">
          <mc:Choice Requires="x14">
            <control shapeId="9427" r:id="rId90" name="Check Box 211">
              <controlPr defaultSize="0" autoLine="0" autoPict="0">
                <anchor moveWithCells="1">
                  <from>
                    <xdr:col>6</xdr:col>
                    <xdr:colOff>571500</xdr:colOff>
                    <xdr:row>17</xdr:row>
                    <xdr:rowOff>68580</xdr:rowOff>
                  </from>
                  <to>
                    <xdr:col>6</xdr:col>
                    <xdr:colOff>899160</xdr:colOff>
                    <xdr:row>17</xdr:row>
                    <xdr:rowOff>304800</xdr:rowOff>
                  </to>
                </anchor>
              </controlPr>
            </control>
          </mc:Choice>
        </mc:AlternateContent>
        <mc:AlternateContent xmlns:mc="http://schemas.openxmlformats.org/markup-compatibility/2006">
          <mc:Choice Requires="x14">
            <control shapeId="9428" r:id="rId91" name="Check Box 212">
              <controlPr defaultSize="0" autoLine="0" autoPict="0">
                <anchor moveWithCells="1">
                  <from>
                    <xdr:col>6</xdr:col>
                    <xdr:colOff>571500</xdr:colOff>
                    <xdr:row>18</xdr:row>
                    <xdr:rowOff>68580</xdr:rowOff>
                  </from>
                  <to>
                    <xdr:col>6</xdr:col>
                    <xdr:colOff>899160</xdr:colOff>
                    <xdr:row>18</xdr:row>
                    <xdr:rowOff>304800</xdr:rowOff>
                  </to>
                </anchor>
              </controlPr>
            </control>
          </mc:Choice>
        </mc:AlternateContent>
        <mc:AlternateContent xmlns:mc="http://schemas.openxmlformats.org/markup-compatibility/2006">
          <mc:Choice Requires="x14">
            <control shapeId="9429" r:id="rId92" name="Check Box 213">
              <controlPr defaultSize="0" autoLine="0" autoPict="0">
                <anchor moveWithCells="1">
                  <from>
                    <xdr:col>6</xdr:col>
                    <xdr:colOff>571500</xdr:colOff>
                    <xdr:row>19</xdr:row>
                    <xdr:rowOff>68580</xdr:rowOff>
                  </from>
                  <to>
                    <xdr:col>6</xdr:col>
                    <xdr:colOff>899160</xdr:colOff>
                    <xdr:row>19</xdr:row>
                    <xdr:rowOff>304800</xdr:rowOff>
                  </to>
                </anchor>
              </controlPr>
            </control>
          </mc:Choice>
        </mc:AlternateContent>
        <mc:AlternateContent xmlns:mc="http://schemas.openxmlformats.org/markup-compatibility/2006">
          <mc:Choice Requires="x14">
            <control shapeId="9430" r:id="rId93" name="Check Box 214">
              <controlPr defaultSize="0" autoLine="0" autoPict="0">
                <anchor moveWithCells="1">
                  <from>
                    <xdr:col>6</xdr:col>
                    <xdr:colOff>571500</xdr:colOff>
                    <xdr:row>20</xdr:row>
                    <xdr:rowOff>68580</xdr:rowOff>
                  </from>
                  <to>
                    <xdr:col>6</xdr:col>
                    <xdr:colOff>899160</xdr:colOff>
                    <xdr:row>20</xdr:row>
                    <xdr:rowOff>304800</xdr:rowOff>
                  </to>
                </anchor>
              </controlPr>
            </control>
          </mc:Choice>
        </mc:AlternateContent>
        <mc:AlternateContent xmlns:mc="http://schemas.openxmlformats.org/markup-compatibility/2006">
          <mc:Choice Requires="x14">
            <control shapeId="9431" r:id="rId94" name="Check Box 215">
              <controlPr defaultSize="0" autoLine="0" autoPict="0">
                <anchor moveWithCells="1">
                  <from>
                    <xdr:col>6</xdr:col>
                    <xdr:colOff>571500</xdr:colOff>
                    <xdr:row>21</xdr:row>
                    <xdr:rowOff>68580</xdr:rowOff>
                  </from>
                  <to>
                    <xdr:col>6</xdr:col>
                    <xdr:colOff>899160</xdr:colOff>
                    <xdr:row>21</xdr:row>
                    <xdr:rowOff>304800</xdr:rowOff>
                  </to>
                </anchor>
              </controlPr>
            </control>
          </mc:Choice>
        </mc:AlternateContent>
        <mc:AlternateContent xmlns:mc="http://schemas.openxmlformats.org/markup-compatibility/2006">
          <mc:Choice Requires="x14">
            <control shapeId="9432" r:id="rId95" name="Check Box 216">
              <controlPr defaultSize="0" autoLine="0" autoPict="0">
                <anchor moveWithCells="1">
                  <from>
                    <xdr:col>6</xdr:col>
                    <xdr:colOff>571500</xdr:colOff>
                    <xdr:row>22</xdr:row>
                    <xdr:rowOff>68580</xdr:rowOff>
                  </from>
                  <to>
                    <xdr:col>6</xdr:col>
                    <xdr:colOff>899160</xdr:colOff>
                    <xdr:row>22</xdr:row>
                    <xdr:rowOff>304800</xdr:rowOff>
                  </to>
                </anchor>
              </controlPr>
            </control>
          </mc:Choice>
        </mc:AlternateContent>
        <mc:AlternateContent xmlns:mc="http://schemas.openxmlformats.org/markup-compatibility/2006">
          <mc:Choice Requires="x14">
            <control shapeId="9433" r:id="rId96" name="Check Box 217">
              <controlPr defaultSize="0" autoLine="0" autoPict="0">
                <anchor moveWithCells="1">
                  <from>
                    <xdr:col>6</xdr:col>
                    <xdr:colOff>571500</xdr:colOff>
                    <xdr:row>23</xdr:row>
                    <xdr:rowOff>68580</xdr:rowOff>
                  </from>
                  <to>
                    <xdr:col>6</xdr:col>
                    <xdr:colOff>899160</xdr:colOff>
                    <xdr:row>23</xdr:row>
                    <xdr:rowOff>304800</xdr:rowOff>
                  </to>
                </anchor>
              </controlPr>
            </control>
          </mc:Choice>
        </mc:AlternateContent>
        <mc:AlternateContent xmlns:mc="http://schemas.openxmlformats.org/markup-compatibility/2006">
          <mc:Choice Requires="x14">
            <control shapeId="9434" r:id="rId97" name="Check Box 218">
              <controlPr defaultSize="0" autoLine="0" autoPict="0">
                <anchor moveWithCells="1">
                  <from>
                    <xdr:col>6</xdr:col>
                    <xdr:colOff>571500</xdr:colOff>
                    <xdr:row>24</xdr:row>
                    <xdr:rowOff>68580</xdr:rowOff>
                  </from>
                  <to>
                    <xdr:col>6</xdr:col>
                    <xdr:colOff>899160</xdr:colOff>
                    <xdr:row>24</xdr:row>
                    <xdr:rowOff>304800</xdr:rowOff>
                  </to>
                </anchor>
              </controlPr>
            </control>
          </mc:Choice>
        </mc:AlternateContent>
        <mc:AlternateContent xmlns:mc="http://schemas.openxmlformats.org/markup-compatibility/2006">
          <mc:Choice Requires="x14">
            <control shapeId="9435" r:id="rId98" name="Check Box 219">
              <controlPr defaultSize="0" autoLine="0" autoPict="0">
                <anchor moveWithCells="1">
                  <from>
                    <xdr:col>6</xdr:col>
                    <xdr:colOff>571500</xdr:colOff>
                    <xdr:row>25</xdr:row>
                    <xdr:rowOff>68580</xdr:rowOff>
                  </from>
                  <to>
                    <xdr:col>6</xdr:col>
                    <xdr:colOff>899160</xdr:colOff>
                    <xdr:row>25</xdr:row>
                    <xdr:rowOff>304800</xdr:rowOff>
                  </to>
                </anchor>
              </controlPr>
            </control>
          </mc:Choice>
        </mc:AlternateContent>
        <mc:AlternateContent xmlns:mc="http://schemas.openxmlformats.org/markup-compatibility/2006">
          <mc:Choice Requires="x14">
            <control shapeId="9436" r:id="rId99" name="Check Box 220">
              <controlPr defaultSize="0" autoLine="0" autoPict="0">
                <anchor moveWithCells="1">
                  <from>
                    <xdr:col>6</xdr:col>
                    <xdr:colOff>571500</xdr:colOff>
                    <xdr:row>26</xdr:row>
                    <xdr:rowOff>68580</xdr:rowOff>
                  </from>
                  <to>
                    <xdr:col>6</xdr:col>
                    <xdr:colOff>899160</xdr:colOff>
                    <xdr:row>26</xdr:row>
                    <xdr:rowOff>304800</xdr:rowOff>
                  </to>
                </anchor>
              </controlPr>
            </control>
          </mc:Choice>
        </mc:AlternateContent>
        <mc:AlternateContent xmlns:mc="http://schemas.openxmlformats.org/markup-compatibility/2006">
          <mc:Choice Requires="x14">
            <control shapeId="9437" r:id="rId100" name="Check Box 221">
              <controlPr defaultSize="0" autoLine="0" autoPict="0">
                <anchor moveWithCells="1">
                  <from>
                    <xdr:col>6</xdr:col>
                    <xdr:colOff>571500</xdr:colOff>
                    <xdr:row>27</xdr:row>
                    <xdr:rowOff>68580</xdr:rowOff>
                  </from>
                  <to>
                    <xdr:col>6</xdr:col>
                    <xdr:colOff>899160</xdr:colOff>
                    <xdr:row>27</xdr:row>
                    <xdr:rowOff>304800</xdr:rowOff>
                  </to>
                </anchor>
              </controlPr>
            </control>
          </mc:Choice>
        </mc:AlternateContent>
        <mc:AlternateContent xmlns:mc="http://schemas.openxmlformats.org/markup-compatibility/2006">
          <mc:Choice Requires="x14">
            <control shapeId="9438" r:id="rId101" name="Check Box 222">
              <controlPr defaultSize="0" autoLine="0" autoPict="0">
                <anchor moveWithCells="1">
                  <from>
                    <xdr:col>6</xdr:col>
                    <xdr:colOff>571500</xdr:colOff>
                    <xdr:row>28</xdr:row>
                    <xdr:rowOff>68580</xdr:rowOff>
                  </from>
                  <to>
                    <xdr:col>6</xdr:col>
                    <xdr:colOff>899160</xdr:colOff>
                    <xdr:row>28</xdr:row>
                    <xdr:rowOff>304800</xdr:rowOff>
                  </to>
                </anchor>
              </controlPr>
            </control>
          </mc:Choice>
        </mc:AlternateContent>
        <mc:AlternateContent xmlns:mc="http://schemas.openxmlformats.org/markup-compatibility/2006">
          <mc:Choice Requires="x14">
            <control shapeId="9439" r:id="rId102" name="Check Box 223">
              <controlPr defaultSize="0" autoLine="0" autoPict="0">
                <anchor moveWithCells="1">
                  <from>
                    <xdr:col>6</xdr:col>
                    <xdr:colOff>571500</xdr:colOff>
                    <xdr:row>29</xdr:row>
                    <xdr:rowOff>68580</xdr:rowOff>
                  </from>
                  <to>
                    <xdr:col>6</xdr:col>
                    <xdr:colOff>899160</xdr:colOff>
                    <xdr:row>29</xdr:row>
                    <xdr:rowOff>304800</xdr:rowOff>
                  </to>
                </anchor>
              </controlPr>
            </control>
          </mc:Choice>
        </mc:AlternateContent>
        <mc:AlternateContent xmlns:mc="http://schemas.openxmlformats.org/markup-compatibility/2006">
          <mc:Choice Requires="x14">
            <control shapeId="9440" r:id="rId103" name="Check Box 224">
              <controlPr defaultSize="0" autoLine="0" autoPict="0">
                <anchor moveWithCells="1">
                  <from>
                    <xdr:col>6</xdr:col>
                    <xdr:colOff>571500</xdr:colOff>
                    <xdr:row>30</xdr:row>
                    <xdr:rowOff>68580</xdr:rowOff>
                  </from>
                  <to>
                    <xdr:col>6</xdr:col>
                    <xdr:colOff>899160</xdr:colOff>
                    <xdr:row>30</xdr:row>
                    <xdr:rowOff>304800</xdr:rowOff>
                  </to>
                </anchor>
              </controlPr>
            </control>
          </mc:Choice>
        </mc:AlternateContent>
        <mc:AlternateContent xmlns:mc="http://schemas.openxmlformats.org/markup-compatibility/2006">
          <mc:Choice Requires="x14">
            <control shapeId="9441" r:id="rId104" name="Check Box 225">
              <controlPr defaultSize="0" autoLine="0" autoPict="0">
                <anchor moveWithCells="1">
                  <from>
                    <xdr:col>7</xdr:col>
                    <xdr:colOff>571500</xdr:colOff>
                    <xdr:row>11</xdr:row>
                    <xdr:rowOff>68580</xdr:rowOff>
                  </from>
                  <to>
                    <xdr:col>7</xdr:col>
                    <xdr:colOff>899160</xdr:colOff>
                    <xdr:row>11</xdr:row>
                    <xdr:rowOff>304800</xdr:rowOff>
                  </to>
                </anchor>
              </controlPr>
            </control>
          </mc:Choice>
        </mc:AlternateContent>
        <mc:AlternateContent xmlns:mc="http://schemas.openxmlformats.org/markup-compatibility/2006">
          <mc:Choice Requires="x14">
            <control shapeId="9442" r:id="rId105" name="Check Box 226">
              <controlPr defaultSize="0" autoLine="0" autoPict="0">
                <anchor moveWithCells="1">
                  <from>
                    <xdr:col>7</xdr:col>
                    <xdr:colOff>571500</xdr:colOff>
                    <xdr:row>12</xdr:row>
                    <xdr:rowOff>68580</xdr:rowOff>
                  </from>
                  <to>
                    <xdr:col>7</xdr:col>
                    <xdr:colOff>899160</xdr:colOff>
                    <xdr:row>12</xdr:row>
                    <xdr:rowOff>304800</xdr:rowOff>
                  </to>
                </anchor>
              </controlPr>
            </control>
          </mc:Choice>
        </mc:AlternateContent>
        <mc:AlternateContent xmlns:mc="http://schemas.openxmlformats.org/markup-compatibility/2006">
          <mc:Choice Requires="x14">
            <control shapeId="9443" r:id="rId106" name="Check Box 227">
              <controlPr defaultSize="0" autoLine="0" autoPict="0">
                <anchor moveWithCells="1">
                  <from>
                    <xdr:col>7</xdr:col>
                    <xdr:colOff>571500</xdr:colOff>
                    <xdr:row>13</xdr:row>
                    <xdr:rowOff>68580</xdr:rowOff>
                  </from>
                  <to>
                    <xdr:col>7</xdr:col>
                    <xdr:colOff>899160</xdr:colOff>
                    <xdr:row>13</xdr:row>
                    <xdr:rowOff>304800</xdr:rowOff>
                  </to>
                </anchor>
              </controlPr>
            </control>
          </mc:Choice>
        </mc:AlternateContent>
        <mc:AlternateContent xmlns:mc="http://schemas.openxmlformats.org/markup-compatibility/2006">
          <mc:Choice Requires="x14">
            <control shapeId="9444" r:id="rId107" name="Check Box 228">
              <controlPr defaultSize="0" autoLine="0" autoPict="0">
                <anchor moveWithCells="1">
                  <from>
                    <xdr:col>7</xdr:col>
                    <xdr:colOff>571500</xdr:colOff>
                    <xdr:row>14</xdr:row>
                    <xdr:rowOff>68580</xdr:rowOff>
                  </from>
                  <to>
                    <xdr:col>7</xdr:col>
                    <xdr:colOff>899160</xdr:colOff>
                    <xdr:row>14</xdr:row>
                    <xdr:rowOff>304800</xdr:rowOff>
                  </to>
                </anchor>
              </controlPr>
            </control>
          </mc:Choice>
        </mc:AlternateContent>
        <mc:AlternateContent xmlns:mc="http://schemas.openxmlformats.org/markup-compatibility/2006">
          <mc:Choice Requires="x14">
            <control shapeId="9445" r:id="rId108" name="Check Box 229">
              <controlPr defaultSize="0" autoLine="0" autoPict="0">
                <anchor moveWithCells="1">
                  <from>
                    <xdr:col>7</xdr:col>
                    <xdr:colOff>571500</xdr:colOff>
                    <xdr:row>15</xdr:row>
                    <xdr:rowOff>68580</xdr:rowOff>
                  </from>
                  <to>
                    <xdr:col>7</xdr:col>
                    <xdr:colOff>899160</xdr:colOff>
                    <xdr:row>15</xdr:row>
                    <xdr:rowOff>304800</xdr:rowOff>
                  </to>
                </anchor>
              </controlPr>
            </control>
          </mc:Choice>
        </mc:AlternateContent>
        <mc:AlternateContent xmlns:mc="http://schemas.openxmlformats.org/markup-compatibility/2006">
          <mc:Choice Requires="x14">
            <control shapeId="9446" r:id="rId109" name="Check Box 230">
              <controlPr defaultSize="0" autoLine="0" autoPict="0">
                <anchor moveWithCells="1">
                  <from>
                    <xdr:col>7</xdr:col>
                    <xdr:colOff>571500</xdr:colOff>
                    <xdr:row>16</xdr:row>
                    <xdr:rowOff>68580</xdr:rowOff>
                  </from>
                  <to>
                    <xdr:col>7</xdr:col>
                    <xdr:colOff>899160</xdr:colOff>
                    <xdr:row>16</xdr:row>
                    <xdr:rowOff>304800</xdr:rowOff>
                  </to>
                </anchor>
              </controlPr>
            </control>
          </mc:Choice>
        </mc:AlternateContent>
        <mc:AlternateContent xmlns:mc="http://schemas.openxmlformats.org/markup-compatibility/2006">
          <mc:Choice Requires="x14">
            <control shapeId="9447" r:id="rId110" name="Check Box 231">
              <controlPr defaultSize="0" autoLine="0" autoPict="0">
                <anchor moveWithCells="1">
                  <from>
                    <xdr:col>7</xdr:col>
                    <xdr:colOff>571500</xdr:colOff>
                    <xdr:row>17</xdr:row>
                    <xdr:rowOff>68580</xdr:rowOff>
                  </from>
                  <to>
                    <xdr:col>7</xdr:col>
                    <xdr:colOff>899160</xdr:colOff>
                    <xdr:row>17</xdr:row>
                    <xdr:rowOff>304800</xdr:rowOff>
                  </to>
                </anchor>
              </controlPr>
            </control>
          </mc:Choice>
        </mc:AlternateContent>
        <mc:AlternateContent xmlns:mc="http://schemas.openxmlformats.org/markup-compatibility/2006">
          <mc:Choice Requires="x14">
            <control shapeId="9448" r:id="rId111" name="Check Box 232">
              <controlPr defaultSize="0" autoLine="0" autoPict="0">
                <anchor moveWithCells="1">
                  <from>
                    <xdr:col>7</xdr:col>
                    <xdr:colOff>571500</xdr:colOff>
                    <xdr:row>18</xdr:row>
                    <xdr:rowOff>68580</xdr:rowOff>
                  </from>
                  <to>
                    <xdr:col>7</xdr:col>
                    <xdr:colOff>899160</xdr:colOff>
                    <xdr:row>18</xdr:row>
                    <xdr:rowOff>304800</xdr:rowOff>
                  </to>
                </anchor>
              </controlPr>
            </control>
          </mc:Choice>
        </mc:AlternateContent>
        <mc:AlternateContent xmlns:mc="http://schemas.openxmlformats.org/markup-compatibility/2006">
          <mc:Choice Requires="x14">
            <control shapeId="9449" r:id="rId112" name="Check Box 233">
              <controlPr defaultSize="0" autoLine="0" autoPict="0">
                <anchor moveWithCells="1">
                  <from>
                    <xdr:col>7</xdr:col>
                    <xdr:colOff>571500</xdr:colOff>
                    <xdr:row>19</xdr:row>
                    <xdr:rowOff>68580</xdr:rowOff>
                  </from>
                  <to>
                    <xdr:col>7</xdr:col>
                    <xdr:colOff>899160</xdr:colOff>
                    <xdr:row>19</xdr:row>
                    <xdr:rowOff>304800</xdr:rowOff>
                  </to>
                </anchor>
              </controlPr>
            </control>
          </mc:Choice>
        </mc:AlternateContent>
        <mc:AlternateContent xmlns:mc="http://schemas.openxmlformats.org/markup-compatibility/2006">
          <mc:Choice Requires="x14">
            <control shapeId="9450" r:id="rId113" name="Check Box 234">
              <controlPr defaultSize="0" autoLine="0" autoPict="0">
                <anchor moveWithCells="1">
                  <from>
                    <xdr:col>7</xdr:col>
                    <xdr:colOff>571500</xdr:colOff>
                    <xdr:row>20</xdr:row>
                    <xdr:rowOff>68580</xdr:rowOff>
                  </from>
                  <to>
                    <xdr:col>7</xdr:col>
                    <xdr:colOff>899160</xdr:colOff>
                    <xdr:row>20</xdr:row>
                    <xdr:rowOff>304800</xdr:rowOff>
                  </to>
                </anchor>
              </controlPr>
            </control>
          </mc:Choice>
        </mc:AlternateContent>
        <mc:AlternateContent xmlns:mc="http://schemas.openxmlformats.org/markup-compatibility/2006">
          <mc:Choice Requires="x14">
            <control shapeId="9451" r:id="rId114" name="Check Box 235">
              <controlPr defaultSize="0" autoLine="0" autoPict="0">
                <anchor moveWithCells="1">
                  <from>
                    <xdr:col>7</xdr:col>
                    <xdr:colOff>571500</xdr:colOff>
                    <xdr:row>21</xdr:row>
                    <xdr:rowOff>68580</xdr:rowOff>
                  </from>
                  <to>
                    <xdr:col>7</xdr:col>
                    <xdr:colOff>899160</xdr:colOff>
                    <xdr:row>21</xdr:row>
                    <xdr:rowOff>304800</xdr:rowOff>
                  </to>
                </anchor>
              </controlPr>
            </control>
          </mc:Choice>
        </mc:AlternateContent>
        <mc:AlternateContent xmlns:mc="http://schemas.openxmlformats.org/markup-compatibility/2006">
          <mc:Choice Requires="x14">
            <control shapeId="9452" r:id="rId115" name="Check Box 236">
              <controlPr defaultSize="0" autoLine="0" autoPict="0">
                <anchor moveWithCells="1">
                  <from>
                    <xdr:col>7</xdr:col>
                    <xdr:colOff>571500</xdr:colOff>
                    <xdr:row>22</xdr:row>
                    <xdr:rowOff>68580</xdr:rowOff>
                  </from>
                  <to>
                    <xdr:col>7</xdr:col>
                    <xdr:colOff>899160</xdr:colOff>
                    <xdr:row>22</xdr:row>
                    <xdr:rowOff>304800</xdr:rowOff>
                  </to>
                </anchor>
              </controlPr>
            </control>
          </mc:Choice>
        </mc:AlternateContent>
        <mc:AlternateContent xmlns:mc="http://schemas.openxmlformats.org/markup-compatibility/2006">
          <mc:Choice Requires="x14">
            <control shapeId="9453" r:id="rId116" name="Check Box 237">
              <controlPr defaultSize="0" autoLine="0" autoPict="0">
                <anchor moveWithCells="1">
                  <from>
                    <xdr:col>7</xdr:col>
                    <xdr:colOff>571500</xdr:colOff>
                    <xdr:row>23</xdr:row>
                    <xdr:rowOff>68580</xdr:rowOff>
                  </from>
                  <to>
                    <xdr:col>7</xdr:col>
                    <xdr:colOff>899160</xdr:colOff>
                    <xdr:row>23</xdr:row>
                    <xdr:rowOff>304800</xdr:rowOff>
                  </to>
                </anchor>
              </controlPr>
            </control>
          </mc:Choice>
        </mc:AlternateContent>
        <mc:AlternateContent xmlns:mc="http://schemas.openxmlformats.org/markup-compatibility/2006">
          <mc:Choice Requires="x14">
            <control shapeId="9454" r:id="rId117" name="Check Box 238">
              <controlPr defaultSize="0" autoLine="0" autoPict="0">
                <anchor moveWithCells="1">
                  <from>
                    <xdr:col>7</xdr:col>
                    <xdr:colOff>571500</xdr:colOff>
                    <xdr:row>24</xdr:row>
                    <xdr:rowOff>68580</xdr:rowOff>
                  </from>
                  <to>
                    <xdr:col>7</xdr:col>
                    <xdr:colOff>899160</xdr:colOff>
                    <xdr:row>24</xdr:row>
                    <xdr:rowOff>304800</xdr:rowOff>
                  </to>
                </anchor>
              </controlPr>
            </control>
          </mc:Choice>
        </mc:AlternateContent>
        <mc:AlternateContent xmlns:mc="http://schemas.openxmlformats.org/markup-compatibility/2006">
          <mc:Choice Requires="x14">
            <control shapeId="9455" r:id="rId118" name="Check Box 239">
              <controlPr defaultSize="0" autoLine="0" autoPict="0">
                <anchor moveWithCells="1">
                  <from>
                    <xdr:col>7</xdr:col>
                    <xdr:colOff>571500</xdr:colOff>
                    <xdr:row>25</xdr:row>
                    <xdr:rowOff>68580</xdr:rowOff>
                  </from>
                  <to>
                    <xdr:col>7</xdr:col>
                    <xdr:colOff>899160</xdr:colOff>
                    <xdr:row>25</xdr:row>
                    <xdr:rowOff>304800</xdr:rowOff>
                  </to>
                </anchor>
              </controlPr>
            </control>
          </mc:Choice>
        </mc:AlternateContent>
        <mc:AlternateContent xmlns:mc="http://schemas.openxmlformats.org/markup-compatibility/2006">
          <mc:Choice Requires="x14">
            <control shapeId="9456" r:id="rId119" name="Check Box 240">
              <controlPr defaultSize="0" autoLine="0" autoPict="0">
                <anchor moveWithCells="1">
                  <from>
                    <xdr:col>7</xdr:col>
                    <xdr:colOff>571500</xdr:colOff>
                    <xdr:row>26</xdr:row>
                    <xdr:rowOff>68580</xdr:rowOff>
                  </from>
                  <to>
                    <xdr:col>7</xdr:col>
                    <xdr:colOff>899160</xdr:colOff>
                    <xdr:row>26</xdr:row>
                    <xdr:rowOff>304800</xdr:rowOff>
                  </to>
                </anchor>
              </controlPr>
            </control>
          </mc:Choice>
        </mc:AlternateContent>
        <mc:AlternateContent xmlns:mc="http://schemas.openxmlformats.org/markup-compatibility/2006">
          <mc:Choice Requires="x14">
            <control shapeId="9457" r:id="rId120" name="Check Box 241">
              <controlPr defaultSize="0" autoLine="0" autoPict="0">
                <anchor moveWithCells="1">
                  <from>
                    <xdr:col>7</xdr:col>
                    <xdr:colOff>571500</xdr:colOff>
                    <xdr:row>27</xdr:row>
                    <xdr:rowOff>68580</xdr:rowOff>
                  </from>
                  <to>
                    <xdr:col>7</xdr:col>
                    <xdr:colOff>899160</xdr:colOff>
                    <xdr:row>27</xdr:row>
                    <xdr:rowOff>304800</xdr:rowOff>
                  </to>
                </anchor>
              </controlPr>
            </control>
          </mc:Choice>
        </mc:AlternateContent>
        <mc:AlternateContent xmlns:mc="http://schemas.openxmlformats.org/markup-compatibility/2006">
          <mc:Choice Requires="x14">
            <control shapeId="9458" r:id="rId121" name="Check Box 242">
              <controlPr defaultSize="0" autoLine="0" autoPict="0">
                <anchor moveWithCells="1">
                  <from>
                    <xdr:col>7</xdr:col>
                    <xdr:colOff>571500</xdr:colOff>
                    <xdr:row>28</xdr:row>
                    <xdr:rowOff>68580</xdr:rowOff>
                  </from>
                  <to>
                    <xdr:col>7</xdr:col>
                    <xdr:colOff>899160</xdr:colOff>
                    <xdr:row>28</xdr:row>
                    <xdr:rowOff>304800</xdr:rowOff>
                  </to>
                </anchor>
              </controlPr>
            </control>
          </mc:Choice>
        </mc:AlternateContent>
        <mc:AlternateContent xmlns:mc="http://schemas.openxmlformats.org/markup-compatibility/2006">
          <mc:Choice Requires="x14">
            <control shapeId="9459" r:id="rId122" name="Check Box 243">
              <controlPr defaultSize="0" autoLine="0" autoPict="0">
                <anchor moveWithCells="1">
                  <from>
                    <xdr:col>7</xdr:col>
                    <xdr:colOff>571500</xdr:colOff>
                    <xdr:row>29</xdr:row>
                    <xdr:rowOff>68580</xdr:rowOff>
                  </from>
                  <to>
                    <xdr:col>7</xdr:col>
                    <xdr:colOff>899160</xdr:colOff>
                    <xdr:row>29</xdr:row>
                    <xdr:rowOff>304800</xdr:rowOff>
                  </to>
                </anchor>
              </controlPr>
            </control>
          </mc:Choice>
        </mc:AlternateContent>
        <mc:AlternateContent xmlns:mc="http://schemas.openxmlformats.org/markup-compatibility/2006">
          <mc:Choice Requires="x14">
            <control shapeId="9460" r:id="rId123" name="Check Box 244">
              <controlPr defaultSize="0" autoLine="0" autoPict="0">
                <anchor moveWithCells="1">
                  <from>
                    <xdr:col>7</xdr:col>
                    <xdr:colOff>571500</xdr:colOff>
                    <xdr:row>30</xdr:row>
                    <xdr:rowOff>68580</xdr:rowOff>
                  </from>
                  <to>
                    <xdr:col>7</xdr:col>
                    <xdr:colOff>899160</xdr:colOff>
                    <xdr:row>30</xdr:row>
                    <xdr:rowOff>304800</xdr:rowOff>
                  </to>
                </anchor>
              </controlPr>
            </control>
          </mc:Choice>
        </mc:AlternateContent>
        <mc:AlternateContent xmlns:mc="http://schemas.openxmlformats.org/markup-compatibility/2006">
          <mc:Choice Requires="x14">
            <control shapeId="9461" r:id="rId124" name="Check Box 245">
              <controlPr defaultSize="0" autoLine="0" autoPict="0">
                <anchor moveWithCells="1">
                  <from>
                    <xdr:col>2</xdr:col>
                    <xdr:colOff>571500</xdr:colOff>
                    <xdr:row>11</xdr:row>
                    <xdr:rowOff>68580</xdr:rowOff>
                  </from>
                  <to>
                    <xdr:col>2</xdr:col>
                    <xdr:colOff>899160</xdr:colOff>
                    <xdr:row>11</xdr:row>
                    <xdr:rowOff>304800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00000000-000E-0000-0800-000002000000}">
            <xm:f>'\Coopératives\[Formulaire COOP_ 2015_VF_1.1.1.xlsx]Feuil1'!#REF!=0</xm:f>
            <x14:dxf>
              <font>
                <color theme="0"/>
              </font>
            </x14:dxf>
          </x14:cfRule>
          <xm:sqref>A4</xm:sqref>
        </x14:conditionalFormatting>
        <x14:conditionalFormatting xmlns:xm="http://schemas.microsoft.com/office/excel/2006/main">
          <x14:cfRule type="expression" priority="1" id="{00000000-000E-0000-0800-000001000000}">
            <xm:f>'\Coopératives\[Formulaire COOP_ 2015_VF_1.1.1.xlsx]Feuil1'!#REF!=0</xm:f>
            <x14:dxf>
              <font>
                <color theme="0"/>
              </font>
            </x14:dxf>
          </x14:cfRule>
          <xm:sqref>A6</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JDDocLie xmlns="937acfcf-2433-4dc7-8dd3-98a5d50c96bf">5534</PJDDocLie>
    <_fd_parent_temp xmlns="0ab4d0b0-81c9-496c-a6f8-8a0e74a7f3b9" xsi:nil="true"/>
    <DSDemandeArchiver xmlns="937acfcf-2433-4dc7-8dd3-98a5d50c96bf">false</DSDemandeArchiver>
    <PJDDocLieBK xmlns="0ab4d0b0-81c9-496c-a6f8-8a0e74a7f3b9">7323</PJDDocLieBK>
  </documentManagement>
</p:properties>
</file>

<file path=customXml/item2.xml><?xml version="1.0" encoding="utf-8"?>
<?mso-contentType ?>
<FormUrls xmlns="http://schemas.microsoft.com/sharepoint/v3/contenttype/forms/url">
  <Edit>~list/Forms/fd_Document_Edit.aspx</Edit>
</FormUrls>
</file>

<file path=customXml/item3.xml><?xml version="1.0" encoding="utf-8"?>
<ct:contentTypeSchema xmlns:ct="http://schemas.microsoft.com/office/2006/metadata/contentType" xmlns:ma="http://schemas.microsoft.com/office/2006/metadata/properties/metaAttributes" ct:_="" ma:_="" ma:contentTypeName="Document" ma:contentTypeID="0x01010060DAE48BE66589458AB840DD0EDDDD8A" ma:contentTypeVersion="11" ma:contentTypeDescription="Crée un document." ma:contentTypeScope="" ma:versionID="d6f7d67ea6bcc8402bd3ac10dd1eeb75">
  <xsd:schema xmlns:xsd="http://www.w3.org/2001/XMLSchema" xmlns:xs="http://www.w3.org/2001/XMLSchema" xmlns:p="http://schemas.microsoft.com/office/2006/metadata/properties" xmlns:ns2="0ab4d0b0-81c9-496c-a6f8-8a0e74a7f3b9" xmlns:ns3="937acfcf-2433-4dc7-8dd3-98a5d50c96bf" targetNamespace="http://schemas.microsoft.com/office/2006/metadata/properties" ma:root="true" ma:fieldsID="70e25f798d047674fe9f8b6da33e83e9" ns2:_="" ns3:_="">
    <xsd:import namespace="0ab4d0b0-81c9-496c-a6f8-8a0e74a7f3b9"/>
    <xsd:import namespace="937acfcf-2433-4dc7-8dd3-98a5d50c96bf"/>
    <xsd:element name="properties">
      <xsd:complexType>
        <xsd:sequence>
          <xsd:element name="documentManagement">
            <xsd:complexType>
              <xsd:all>
                <xsd:element ref="ns2:PJDDocLieBK" minOccurs="0"/>
                <xsd:element ref="ns2:_fd_parent_temp" minOccurs="0"/>
                <xsd:element ref="ns3:PJDDocLie" minOccurs="0"/>
                <xsd:element ref="ns3:DSDemandeArchiv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b4d0b0-81c9-496c-a6f8-8a0e74a7f3b9" elementFormDefault="qualified">
    <xsd:import namespace="http://schemas.microsoft.com/office/2006/documentManagement/types"/>
    <xsd:import namespace="http://schemas.microsoft.com/office/infopath/2007/PartnerControls"/>
    <xsd:element name="PJDDocLieBK" ma:index="8" nillable="true" ma:displayName="PJDDocLieBK" ma:internalName="PJDDocLieBK">
      <xsd:simpleType>
        <xsd:restriction base="dms:Text">
          <xsd:maxLength value="255"/>
        </xsd:restriction>
      </xsd:simpleType>
    </xsd:element>
    <xsd:element name="_fd_parent_temp" ma:index="9" nillable="true" ma:displayName="_fd_parent_temp" ma:hidden="true" ma:indexed="true" ma:internalName="_fd_parent_temp">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7acfcf-2433-4dc7-8dd3-98a5d50c96bf" elementFormDefault="qualified">
    <xsd:import namespace="http://schemas.microsoft.com/office/2006/documentManagement/types"/>
    <xsd:import namespace="http://schemas.microsoft.com/office/infopath/2007/PartnerControls"/>
    <xsd:element name="PJDDocLie" ma:index="10" nillable="true" ma:displayName="Pièces jointes liées" ma:indexed="true" ma:list="{c2dba245-1308-4802-bef5-c91d0b753676}" ma:internalName="PJDDocLie" ma:showField="DSNumeroID">
      <xsd:simpleType>
        <xsd:restriction base="dms:Lookup"/>
      </xsd:simpleType>
    </xsd:element>
    <xsd:element name="DSDemandeArchiver" ma:index="11" nillable="true" ma:displayName="Archiver" ma:default="0" ma:indexed="true" ma:internalName="DSDemandeArchiv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5DD74FA-A919-4F6A-9AF4-7B12D2781B41}"/>
</file>

<file path=customXml/itemProps2.xml><?xml version="1.0" encoding="utf-8"?>
<ds:datastoreItem xmlns:ds="http://schemas.openxmlformats.org/officeDocument/2006/customXml" ds:itemID="{2DDC8839-EC09-4ED1-AE20-3700AEC35F4D}"/>
</file>

<file path=customXml/itemProps3.xml><?xml version="1.0" encoding="utf-8"?>
<ds:datastoreItem xmlns:ds="http://schemas.openxmlformats.org/officeDocument/2006/customXml" ds:itemID="{50D1B9A4-4522-4016-B696-515398E3D557}"/>
</file>

<file path=customXml/itemProps4.xml><?xml version="1.0" encoding="utf-8"?>
<ds:datastoreItem xmlns:ds="http://schemas.openxmlformats.org/officeDocument/2006/customXml" ds:itemID="{CD562C8A-BB87-4656-9900-61434965C84A}"/>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Feuilles de calcul</vt:lpstr>
      </vt:variant>
      <vt:variant>
        <vt:i4>12</vt:i4>
      </vt:variant>
      <vt:variant>
        <vt:lpstr>Plages nommées</vt:lpstr>
      </vt:variant>
      <vt:variant>
        <vt:i4>30</vt:i4>
      </vt:variant>
    </vt:vector>
  </HeadingPairs>
  <TitlesOfParts>
    <vt:vector size="42" baseType="lpstr">
      <vt:lpstr>Identification</vt:lpstr>
      <vt:lpstr>T des M - T of C</vt:lpstr>
      <vt:lpstr>Certification</vt:lpstr>
      <vt:lpstr>1200</vt:lpstr>
      <vt:lpstr>1400</vt:lpstr>
      <vt:lpstr>1500</vt:lpstr>
      <vt:lpstr>1600</vt:lpstr>
      <vt:lpstr>4040</vt:lpstr>
      <vt:lpstr>4050</vt:lpstr>
      <vt:lpstr>4060</vt:lpstr>
      <vt:lpstr>4070</vt:lpstr>
      <vt:lpstr>4090</vt:lpstr>
      <vt:lpstr>'T des M - T of C'!Certification</vt:lpstr>
      <vt:lpstr>Format</vt:lpstr>
      <vt:lpstr>Langue</vt:lpstr>
      <vt:lpstr>'T des M - T of C'!TM_1200</vt:lpstr>
      <vt:lpstr>TM_1297</vt:lpstr>
      <vt:lpstr>'T des M - T of C'!TM_1400</vt:lpstr>
      <vt:lpstr>TM_1400</vt:lpstr>
      <vt:lpstr>'T des M - T of C'!TM_1500</vt:lpstr>
      <vt:lpstr>TM_1500</vt:lpstr>
      <vt:lpstr>'T des M - T of C'!TM_1600</vt:lpstr>
      <vt:lpstr>TM_1600</vt:lpstr>
      <vt:lpstr>'T des M - T of C'!TM_4040</vt:lpstr>
      <vt:lpstr>TM_4040</vt:lpstr>
      <vt:lpstr>'T des M - T of C'!TM_4050</vt:lpstr>
      <vt:lpstr>'T des M - T of C'!TM_4060</vt:lpstr>
      <vt:lpstr>'T des M - T of C'!TM_4070</vt:lpstr>
      <vt:lpstr>'T des M - T of C'!TM_4090</vt:lpstr>
      <vt:lpstr>TM_4095</vt:lpstr>
      <vt:lpstr>'1200'!Zone_d_impression</vt:lpstr>
      <vt:lpstr>'1400'!Zone_d_impression</vt:lpstr>
      <vt:lpstr>'1500'!Zone_d_impression</vt:lpstr>
      <vt:lpstr>'1600'!Zone_d_impression</vt:lpstr>
      <vt:lpstr>'4040'!Zone_d_impression</vt:lpstr>
      <vt:lpstr>'4050'!Zone_d_impression</vt:lpstr>
      <vt:lpstr>'4060'!Zone_d_impression</vt:lpstr>
      <vt:lpstr>'4070'!Zone_d_impression</vt:lpstr>
      <vt:lpstr>'4090'!Zone_d_impression</vt:lpstr>
      <vt:lpstr>Certification!Zone_d_impression</vt:lpstr>
      <vt:lpstr>Identification!Zone_d_impression</vt:lpstr>
      <vt:lpstr>'T des M - T of C'!Zone_d_impression</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Formulaire annuel charte fédérale</dc:title>
  <dc:subject/>
  <dc:creator/>
  <cp:keywords>Divulgation AEC, Formulaire annuel AEC, Agents d'évaluation du crédit, Situation financière annuel AEC, État annuel AEC, État de la situation financière AEC</cp:keywords>
  <dc:description/>
  <cp:lastModifiedBy/>
  <dcterms:created xsi:type="dcterms:W3CDTF">2016-10-24T19:18:51Z</dcterms:created>
  <dcterms:modified xsi:type="dcterms:W3CDTF">2023-03-06T21:44:06Z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1904e13-af40-4143-81c8-9390a3210047_Enabled">
    <vt:lpwstr>True</vt:lpwstr>
  </property>
  <property fmtid="{D5CDD505-2E9C-101B-9397-08002B2CF9AE}" pid="3" name="MSIP_Label_a1904e13-af40-4143-81c8-9390a3210047_SiteId">
    <vt:lpwstr>d6c8d074-3c6c-4534-b230-a8ed21f67ab3</vt:lpwstr>
  </property>
  <property fmtid="{D5CDD505-2E9C-101B-9397-08002B2CF9AE}" pid="4" name="MSIP_Label_a1904e13-af40-4143-81c8-9390a3210047_Owner">
    <vt:lpwstr>Rabah.Belhoul@lautorite.qc.ca</vt:lpwstr>
  </property>
  <property fmtid="{D5CDD505-2E9C-101B-9397-08002B2CF9AE}" pid="5" name="MSIP_Label_a1904e13-af40-4143-81c8-9390a3210047_SetDate">
    <vt:lpwstr>2019-12-05T21:50:55.5704199Z</vt:lpwstr>
  </property>
  <property fmtid="{D5CDD505-2E9C-101B-9397-08002B2CF9AE}" pid="6" name="MSIP_Label_a1904e13-af40-4143-81c8-9390a3210047_Name">
    <vt:lpwstr>AMF - Interne</vt:lpwstr>
  </property>
  <property fmtid="{D5CDD505-2E9C-101B-9397-08002B2CF9AE}" pid="7" name="MSIP_Label_a1904e13-af40-4143-81c8-9390a3210047_Application">
    <vt:lpwstr>Microsoft Azure Information Protection</vt:lpwstr>
  </property>
  <property fmtid="{D5CDD505-2E9C-101B-9397-08002B2CF9AE}" pid="8" name="MSIP_Label_a1904e13-af40-4143-81c8-9390a3210047_ActionId">
    <vt:lpwstr>3ac77eda-c1ff-43c8-a42a-081f93a567ee</vt:lpwstr>
  </property>
  <property fmtid="{D5CDD505-2E9C-101B-9397-08002B2CF9AE}" pid="9" name="MSIP_Label_a1904e13-af40-4143-81c8-9390a3210047_Extended_MSFT_Method">
    <vt:lpwstr>Automatic</vt:lpwstr>
  </property>
  <property fmtid="{D5CDD505-2E9C-101B-9397-08002B2CF9AE}" pid="10" name="Sensitivity">
    <vt:lpwstr>AMF - Interne</vt:lpwstr>
  </property>
  <property fmtid="{D5CDD505-2E9C-101B-9397-08002B2CF9AE}" pid="11" name="Code du formulaire">
    <vt:lpwstr>ESAQ_AEC_A</vt:lpwstr>
  </property>
  <property fmtid="{D5CDD505-2E9C-101B-9397-08002B2CF9AE}" pid="12" name="Version du formulaire">
    <vt:lpwstr>2.00</vt:lpwstr>
  </property>
  <property fmtid="{D5CDD505-2E9C-101B-9397-08002B2CF9AE}" pid="13" name="ContentTypeId">
    <vt:lpwstr>0x01010060DAE48BE66589458AB840DD0EDDDD8A</vt:lpwstr>
  </property>
</Properties>
</file>