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6.xml" ContentType="application/vnd.openxmlformats-officedocument.drawing+xml"/>
  <Override PartName="/xl/drawings/drawing1.xml" ContentType="application/vnd.openxmlformats-officedocument.drawing+xml"/>
  <Override PartName="/xl/drawings/drawing7.xml" ContentType="application/vnd.openxmlformats-officedocument.drawing+xml"/>
  <Override PartName="/xl/drawings/drawing3.xml" ContentType="application/vnd.openxmlformats-officedocument.drawing+xml"/>
  <Override PartName="/xl/drawings/drawing9.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externalLinks/externalLink1.xml" ContentType="application/vnd.openxmlformats-officedocument.spreadsheetml.externalLink+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6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19.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updateLinks="never" codeName="ThisWorkbook" autoCompressPictures="0" defaultThemeVersion="124226"/>
  <xr:revisionPtr revIDLastSave="0" documentId="13_ncr:1_{E92480B9-875C-4FA9-98F9-A6B1CE8982B5}" xr6:coauthVersionLast="47" xr6:coauthVersionMax="47" xr10:uidLastSave="{00000000-0000-0000-0000-000000000000}"/>
  <bookViews>
    <workbookView xWindow="-28920" yWindow="-120" windowWidth="29040" windowHeight="15840" tabRatio="842" xr2:uid="{00000000-000D-0000-FFFF-FFFF00000000}"/>
  </bookViews>
  <sheets>
    <sheet name="Identification" sheetId="92" r:id="rId1"/>
    <sheet name="T des M - T of C" sheetId="91" r:id="rId2"/>
    <sheet name="Certification" sheetId="121" r:id="rId3"/>
    <sheet name="1200" sheetId="33" r:id="rId4"/>
    <sheet name="1400" sheetId="31" r:id="rId5"/>
    <sheet name="1500" sheetId="87" r:id="rId6"/>
    <sheet name="1600" sheetId="151" r:id="rId7"/>
    <sheet name="4040" sheetId="145" r:id="rId8"/>
    <sheet name="4050" sheetId="146" r:id="rId9"/>
    <sheet name="4060" sheetId="147" r:id="rId10"/>
    <sheet name="4070" sheetId="148" r:id="rId11"/>
    <sheet name="4090" sheetId="123" r:id="rId12"/>
  </sheets>
  <externalReferences>
    <externalReference r:id="rId13"/>
  </externalReferences>
  <definedNames>
    <definedName name="Certification" localSheetId="1">'T des M - T of C'!$A$6</definedName>
    <definedName name="Format">Identification!$W$5</definedName>
    <definedName name="Langue">Identification!$W$2</definedName>
    <definedName name="TM_1200" localSheetId="1">'T des M - T of C'!$A$8</definedName>
    <definedName name="TM_1297">'T des M - T of C'!$A$8</definedName>
    <definedName name="TM_1400" localSheetId="1">'T des M - T of C'!$A$9</definedName>
    <definedName name="TM_1400">'T des M - T of C'!$A$9</definedName>
    <definedName name="TM_1500" localSheetId="1">'T des M - T of C'!$A$10</definedName>
    <definedName name="TM_1500">'T des M - T of C'!$A$10</definedName>
    <definedName name="TM_1600" localSheetId="1">'T des M - T of C'!$A$11</definedName>
    <definedName name="TM_1600">'T des M - T of C'!$A$11</definedName>
    <definedName name="TM_4040" localSheetId="1">'T des M - T of C'!$A$12</definedName>
    <definedName name="TM_4040">'T des M - T of C'!$A$12</definedName>
    <definedName name="TM_4050" localSheetId="1">'T des M - T of C'!$A$13</definedName>
    <definedName name="TM_4060" localSheetId="1">'T des M - T of C'!$A$14</definedName>
    <definedName name="TM_4070" localSheetId="1">'T des M - T of C'!$A$15</definedName>
    <definedName name="TM_4080" localSheetId="1">#REF!</definedName>
    <definedName name="TM_4090" localSheetId="1">'T des M - T of C'!$A$16</definedName>
    <definedName name="TM_4095">'T des M - T of C'!$A$16</definedName>
    <definedName name="TM_5000" localSheetId="1">#REF!</definedName>
    <definedName name="TM_5000">#REF!</definedName>
    <definedName name="_xlnm.Print_Area" localSheetId="3">'1200'!$A$1:$M$39</definedName>
    <definedName name="_xlnm.Print_Area" localSheetId="4">'1400'!$A$1:$E$41</definedName>
    <definedName name="_xlnm.Print_Area" localSheetId="5">'1500'!$A$1:$G$36</definedName>
    <definedName name="_xlnm.Print_Area" localSheetId="6">'1600'!$A$1:$K$34</definedName>
    <definedName name="_xlnm.Print_Area" localSheetId="7">'4040'!$A$1:$C$42</definedName>
    <definedName name="_xlnm.Print_Area" localSheetId="8">'4050'!$A$1:$H$41</definedName>
    <definedName name="_xlnm.Print_Area" localSheetId="9">'4060'!$A$1:$H$43</definedName>
    <definedName name="_xlnm.Print_Area" localSheetId="10">'4070'!$A$1:$H$43</definedName>
    <definedName name="_xlnm.Print_Area" localSheetId="11">'4090'!$A$1:$C$11</definedName>
    <definedName name="_xlnm.Print_Area" localSheetId="2">Certification!$A$1:$I$48</definedName>
    <definedName name="_xlnm.Print_Area" localSheetId="0">Identification!$A$1:$S$49</definedName>
    <definedName name="_xlnm.Print_Area" localSheetId="1">'T des M - T of C'!$A$1:$C$34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23" l="1"/>
  <c r="A3" i="148"/>
  <c r="A3" i="147"/>
  <c r="AA31" i="146"/>
  <c r="Z31" i="146"/>
  <c r="Y31" i="146"/>
  <c r="X31" i="146"/>
  <c r="W31" i="146"/>
  <c r="V31" i="146"/>
  <c r="AA30" i="146"/>
  <c r="Z30" i="146"/>
  <c r="Y30" i="146"/>
  <c r="X30" i="146"/>
  <c r="W30" i="146"/>
  <c r="V30" i="146"/>
  <c r="AA29" i="146"/>
  <c r="Z29" i="146"/>
  <c r="Y29" i="146"/>
  <c r="X29" i="146"/>
  <c r="W29" i="146"/>
  <c r="V29" i="146"/>
  <c r="AA28" i="146"/>
  <c r="Z28" i="146"/>
  <c r="Y28" i="146"/>
  <c r="X28" i="146"/>
  <c r="W28" i="146"/>
  <c r="V28" i="146"/>
  <c r="AA27" i="146"/>
  <c r="Z27" i="146"/>
  <c r="Y27" i="146"/>
  <c r="X27" i="146"/>
  <c r="W27" i="146"/>
  <c r="V27" i="146"/>
  <c r="AA26" i="146"/>
  <c r="Z26" i="146"/>
  <c r="Y26" i="146"/>
  <c r="X26" i="146"/>
  <c r="W26" i="146"/>
  <c r="V26" i="146"/>
  <c r="AA25" i="146"/>
  <c r="Z25" i="146"/>
  <c r="Y25" i="146"/>
  <c r="X25" i="146"/>
  <c r="W25" i="146"/>
  <c r="V25" i="146"/>
  <c r="AA24" i="146"/>
  <c r="Z24" i="146"/>
  <c r="Y24" i="146"/>
  <c r="X24" i="146"/>
  <c r="W24" i="146"/>
  <c r="V24" i="146"/>
  <c r="AA23" i="146"/>
  <c r="Z23" i="146"/>
  <c r="Y23" i="146"/>
  <c r="X23" i="146"/>
  <c r="W23" i="146"/>
  <c r="V23" i="146"/>
  <c r="AA22" i="146"/>
  <c r="Z22" i="146"/>
  <c r="Y22" i="146"/>
  <c r="X22" i="146"/>
  <c r="W22" i="146"/>
  <c r="V22" i="146"/>
  <c r="AA21" i="146"/>
  <c r="Z21" i="146"/>
  <c r="Y21" i="146"/>
  <c r="X21" i="146"/>
  <c r="W21" i="146"/>
  <c r="V21" i="146"/>
  <c r="AA20" i="146"/>
  <c r="Z20" i="146"/>
  <c r="Y20" i="146"/>
  <c r="X20" i="146"/>
  <c r="W20" i="146"/>
  <c r="V20" i="146"/>
  <c r="AA19" i="146"/>
  <c r="Z19" i="146"/>
  <c r="Y19" i="146"/>
  <c r="X19" i="146"/>
  <c r="W19" i="146"/>
  <c r="V19" i="146"/>
  <c r="AA18" i="146"/>
  <c r="Z18" i="146"/>
  <c r="Y18" i="146"/>
  <c r="X18" i="146"/>
  <c r="W18" i="146"/>
  <c r="V18" i="146"/>
  <c r="AA17" i="146"/>
  <c r="Z17" i="146"/>
  <c r="Y17" i="146"/>
  <c r="X17" i="146"/>
  <c r="W17" i="146"/>
  <c r="V17" i="146"/>
  <c r="AA16" i="146"/>
  <c r="Z16" i="146"/>
  <c r="Y16" i="146"/>
  <c r="X16" i="146"/>
  <c r="W16" i="146"/>
  <c r="V16" i="146"/>
  <c r="AA15" i="146"/>
  <c r="Z15" i="146"/>
  <c r="Y15" i="146"/>
  <c r="X15" i="146"/>
  <c r="W15" i="146"/>
  <c r="V15" i="146"/>
  <c r="AA14" i="146"/>
  <c r="Z14" i="146"/>
  <c r="Y14" i="146"/>
  <c r="X14" i="146"/>
  <c r="W14" i="146"/>
  <c r="V14" i="146"/>
  <c r="AA13" i="146"/>
  <c r="Z13" i="146"/>
  <c r="Y13" i="146"/>
  <c r="X13" i="146"/>
  <c r="W13" i="146"/>
  <c r="V13" i="146"/>
  <c r="AA12" i="146"/>
  <c r="Z12" i="146"/>
  <c r="Y12" i="146"/>
  <c r="X12" i="146"/>
  <c r="W12" i="146"/>
  <c r="V12" i="146"/>
  <c r="AA11" i="146"/>
  <c r="Z11" i="146"/>
  <c r="Y11" i="146"/>
  <c r="X11" i="146"/>
  <c r="W11" i="146"/>
  <c r="V11" i="146"/>
  <c r="T11" i="146"/>
  <c r="S11" i="146"/>
  <c r="R11" i="146"/>
  <c r="Q11" i="146"/>
  <c r="P11" i="146"/>
  <c r="O11" i="146"/>
  <c r="A3" i="146"/>
  <c r="C32" i="145"/>
  <c r="A3" i="145"/>
  <c r="J32" i="151"/>
  <c r="F32" i="151"/>
  <c r="D32" i="151"/>
  <c r="J31" i="151"/>
  <c r="I31" i="151"/>
  <c r="I32" i="151" s="1"/>
  <c r="H31" i="151"/>
  <c r="H32" i="151" s="1"/>
  <c r="G31" i="151"/>
  <c r="G32" i="151" s="1"/>
  <c r="F31" i="151"/>
  <c r="E31" i="151"/>
  <c r="E32" i="151" s="1"/>
  <c r="D31" i="151"/>
  <c r="K30" i="151"/>
  <c r="K31" i="151" s="1"/>
  <c r="K32" i="151" s="1"/>
  <c r="K29" i="151"/>
  <c r="K28" i="151"/>
  <c r="J18" i="151"/>
  <c r="I18" i="151"/>
  <c r="H18" i="151"/>
  <c r="G18" i="151"/>
  <c r="F18" i="151"/>
  <c r="E18" i="151"/>
  <c r="D18" i="151"/>
  <c r="K17" i="151"/>
  <c r="K18" i="151" s="1"/>
  <c r="K16" i="151"/>
  <c r="K15" i="151"/>
  <c r="A3" i="151"/>
  <c r="G31" i="87"/>
  <c r="F31" i="87"/>
  <c r="G30" i="87"/>
  <c r="F30" i="87"/>
  <c r="E30" i="87"/>
  <c r="E31" i="87" s="1"/>
  <c r="D30" i="87"/>
  <c r="D31" i="87" s="1"/>
  <c r="G20" i="87"/>
  <c r="F20" i="87"/>
  <c r="E20" i="87"/>
  <c r="D20" i="87"/>
  <c r="A3" i="87"/>
  <c r="E30" i="31"/>
  <c r="A3" i="31"/>
  <c r="K30" i="33"/>
  <c r="H30" i="33"/>
  <c r="G30" i="33"/>
  <c r="F30" i="33"/>
  <c r="A3" i="33"/>
  <c r="A48" i="121"/>
  <c r="C6" i="91" s="1"/>
  <c r="C41" i="121"/>
  <c r="C37" i="121"/>
  <c r="C34" i="121"/>
  <c r="A3" i="121"/>
  <c r="C30" i="121" s="1"/>
  <c r="A2" i="91"/>
  <c r="V57" i="92"/>
  <c r="W2" i="92"/>
  <c r="B38" i="148" s="1"/>
  <c r="E8" i="87" l="1"/>
  <c r="A6" i="31"/>
  <c r="B12" i="91"/>
  <c r="A4" i="145" s="1"/>
  <c r="B32" i="91"/>
  <c r="B13" i="91"/>
  <c r="A4" i="146" s="1"/>
  <c r="A6" i="33"/>
  <c r="J10" i="92"/>
  <c r="B12" i="92"/>
  <c r="D8" i="151"/>
  <c r="D21" i="151" s="1"/>
  <c r="B12" i="146"/>
  <c r="F8" i="151"/>
  <c r="F21" i="151" s="1"/>
  <c r="B22" i="146"/>
  <c r="A16" i="92"/>
  <c r="B14" i="91"/>
  <c r="A4" i="147" s="1"/>
  <c r="B13" i="121"/>
  <c r="B38" i="121"/>
  <c r="C8" i="33"/>
  <c r="C8" i="31"/>
  <c r="G8" i="87"/>
  <c r="J8" i="151"/>
  <c r="J21" i="151" s="1"/>
  <c r="B16" i="91"/>
  <c r="B4" i="123" s="1"/>
  <c r="F13" i="121"/>
  <c r="E8" i="33"/>
  <c r="E8" i="31"/>
  <c r="A14" i="151"/>
  <c r="F8" i="87"/>
  <c r="A25" i="91"/>
  <c r="B15" i="121"/>
  <c r="G43" i="121"/>
  <c r="I8" i="33"/>
  <c r="A31" i="33"/>
  <c r="D9" i="146"/>
  <c r="B20" i="146"/>
  <c r="A8" i="33"/>
  <c r="B19" i="145"/>
  <c r="B27" i="91"/>
  <c r="A47" i="121"/>
  <c r="B35" i="33"/>
  <c r="A9" i="145"/>
  <c r="F9" i="146"/>
  <c r="B9" i="91"/>
  <c r="A4" i="31" s="1"/>
  <c r="B31" i="91"/>
  <c r="F32" i="121"/>
  <c r="I9" i="33"/>
  <c r="B36" i="33"/>
  <c r="A27" i="151"/>
  <c r="C9" i="145"/>
  <c r="A8" i="31"/>
  <c r="B8" i="91"/>
  <c r="A4" i="33" s="1"/>
  <c r="A28" i="121"/>
  <c r="M8" i="33"/>
  <c r="K9" i="92"/>
  <c r="B10" i="91"/>
  <c r="A4" i="87" s="1"/>
  <c r="A32" i="91"/>
  <c r="A33" i="121"/>
  <c r="K9" i="33"/>
  <c r="A6" i="87"/>
  <c r="A21" i="87"/>
  <c r="A6" i="151"/>
  <c r="B13" i="145"/>
  <c r="B14" i="146"/>
  <c r="B17" i="145"/>
  <c r="A8" i="151"/>
  <c r="K8" i="151"/>
  <c r="K21" i="151" s="1"/>
  <c r="A21" i="151"/>
  <c r="A32" i="151"/>
  <c r="B9" i="145"/>
  <c r="B18" i="145"/>
  <c r="A1" i="146"/>
  <c r="E9" i="146"/>
  <c r="B13" i="146"/>
  <c r="B21" i="146"/>
  <c r="F9" i="147"/>
  <c r="B15" i="147"/>
  <c r="C24" i="147"/>
  <c r="H9" i="148"/>
  <c r="B29" i="148"/>
  <c r="H9" i="147"/>
  <c r="A18" i="147"/>
  <c r="B26" i="147"/>
  <c r="A5" i="148"/>
  <c r="E10" i="148"/>
  <c r="B30" i="148"/>
  <c r="A1" i="123"/>
  <c r="A15" i="92"/>
  <c r="B26" i="91"/>
  <c r="A26" i="121"/>
  <c r="A1" i="33"/>
  <c r="D8" i="33"/>
  <c r="J9" i="33"/>
  <c r="A1" i="31"/>
  <c r="D8" i="31"/>
  <c r="A5" i="87"/>
  <c r="A11" i="87"/>
  <c r="A1" i="151"/>
  <c r="E8" i="151"/>
  <c r="E21" i="151" s="1"/>
  <c r="A15" i="151"/>
  <c r="A28" i="151"/>
  <c r="A1" i="145"/>
  <c r="B12" i="145"/>
  <c r="A20" i="145"/>
  <c r="G9" i="146"/>
  <c r="B19" i="146"/>
  <c r="F10" i="147"/>
  <c r="C18" i="147"/>
  <c r="B27" i="147"/>
  <c r="A9" i="148"/>
  <c r="F10" i="148"/>
  <c r="B31" i="148"/>
  <c r="B18" i="146"/>
  <c r="A5" i="147"/>
  <c r="G10" i="147"/>
  <c r="E18" i="147"/>
  <c r="B28" i="147"/>
  <c r="C9" i="148"/>
  <c r="A24" i="148"/>
  <c r="B34" i="148"/>
  <c r="A17" i="92"/>
  <c r="A3" i="91"/>
  <c r="B28" i="91"/>
  <c r="A7" i="121"/>
  <c r="A30" i="121"/>
  <c r="G39" i="121"/>
  <c r="F8" i="33"/>
  <c r="L9" i="33"/>
  <c r="B32" i="33"/>
  <c r="A8" i="87"/>
  <c r="A31" i="87"/>
  <c r="G8" i="151"/>
  <c r="G21" i="151" s="1"/>
  <c r="A16" i="151"/>
  <c r="A29" i="151"/>
  <c r="B14" i="145"/>
  <c r="A5" i="146"/>
  <c r="B11" i="146"/>
  <c r="B17" i="146"/>
  <c r="A9" i="147"/>
  <c r="D11" i="147"/>
  <c r="H18" i="147"/>
  <c r="D9" i="148"/>
  <c r="B25" i="148"/>
  <c r="C34" i="148"/>
  <c r="B31" i="145"/>
  <c r="H9" i="146"/>
  <c r="B11" i="91"/>
  <c r="A4" i="151" s="1"/>
  <c r="B15" i="91"/>
  <c r="A4" i="148" s="1"/>
  <c r="B29" i="91"/>
  <c r="B9" i="121"/>
  <c r="G8" i="33"/>
  <c r="O26" i="33"/>
  <c r="B33" i="33"/>
  <c r="C8" i="87"/>
  <c r="H8" i="151"/>
  <c r="H21" i="151" s="1"/>
  <c r="B15" i="145"/>
  <c r="B35" i="145"/>
  <c r="A9" i="146"/>
  <c r="B16" i="146"/>
  <c r="B24" i="146"/>
  <c r="C9" i="147"/>
  <c r="E11" i="147"/>
  <c r="E19" i="147"/>
  <c r="A1" i="148"/>
  <c r="E9" i="148"/>
  <c r="B26" i="148"/>
  <c r="B36" i="148"/>
  <c r="A39" i="33"/>
  <c r="A4" i="91"/>
  <c r="A7" i="92"/>
  <c r="A48" i="92"/>
  <c r="B30" i="91"/>
  <c r="B11" i="121"/>
  <c r="A32" i="121"/>
  <c r="B42" i="121"/>
  <c r="A5" i="33"/>
  <c r="H8" i="33"/>
  <c r="O27" i="33"/>
  <c r="B34" i="33"/>
  <c r="A5" i="31"/>
  <c r="A1" i="87"/>
  <c r="D8" i="87"/>
  <c r="A5" i="151"/>
  <c r="I8" i="151"/>
  <c r="I21" i="151" s="1"/>
  <c r="A17" i="151"/>
  <c r="A30" i="151"/>
  <c r="A5" i="145"/>
  <c r="B16" i="145"/>
  <c r="A38" i="145"/>
  <c r="C9" i="146"/>
  <c r="B15" i="146"/>
  <c r="B23" i="146"/>
  <c r="D9" i="147"/>
  <c r="B13" i="147"/>
  <c r="B21" i="147"/>
  <c r="F9" i="148"/>
  <c r="B27" i="148"/>
  <c r="B37" i="148"/>
  <c r="A7" i="123"/>
  <c r="A1" i="147"/>
  <c r="E9" i="147"/>
  <c r="B14" i="147"/>
  <c r="A24" i="147"/>
  <c r="G9" i="148"/>
  <c r="B28" i="148"/>
  <c r="A41" i="31" l="1"/>
  <c r="C8" i="91"/>
  <c r="H1" i="148"/>
  <c r="C1" i="145"/>
  <c r="K1" i="151"/>
  <c r="E1" i="31"/>
  <c r="M1" i="33"/>
  <c r="W57" i="92"/>
  <c r="C1" i="123"/>
  <c r="H1" i="146"/>
  <c r="H1" i="147"/>
  <c r="G1" i="87"/>
  <c r="A2" i="121"/>
  <c r="A1" i="91"/>
  <c r="D19" i="92" l="1"/>
  <c r="B5" i="123" s="1"/>
  <c r="X57" i="92"/>
  <c r="A36" i="87"/>
  <c r="C9" i="91"/>
  <c r="C10" i="91" l="1"/>
  <c r="A34" i="151"/>
  <c r="C11" i="91" l="1"/>
  <c r="A42" i="145"/>
  <c r="A41" i="146" l="1"/>
  <c r="C12" i="91"/>
  <c r="A43" i="147" l="1"/>
  <c r="C13" i="91"/>
  <c r="C14" i="91" l="1"/>
  <c r="A43" i="148"/>
  <c r="A11" i="123" l="1"/>
  <c r="C16" i="91" s="1"/>
  <c r="C15" i="91"/>
</calcChain>
</file>

<file path=xl/sharedStrings.xml><?xml version="1.0" encoding="utf-8"?>
<sst xmlns="http://schemas.openxmlformats.org/spreadsheetml/2006/main" count="652" uniqueCount="423">
  <si>
    <t>Autres</t>
  </si>
  <si>
    <t>Consommation</t>
  </si>
  <si>
    <t>Total</t>
  </si>
  <si>
    <t>Description</t>
  </si>
  <si>
    <t>TOTAL</t>
  </si>
  <si>
    <t>Catégorie</t>
  </si>
  <si>
    <t>Crédit-bail</t>
  </si>
  <si>
    <t>Garantie</t>
  </si>
  <si>
    <t>(11)</t>
  </si>
  <si>
    <t>(12)</t>
  </si>
  <si>
    <t>Nombre</t>
  </si>
  <si>
    <t>(10)</t>
  </si>
  <si>
    <t>011</t>
  </si>
  <si>
    <t>Mois de retard</t>
  </si>
  <si>
    <t>Année</t>
  </si>
  <si>
    <t>Charges prioritaires</t>
  </si>
  <si>
    <t>ÉTAT ANNUEL</t>
  </si>
  <si>
    <t>L’AUTORITÉ DES MARCHÉS FINANCIERS</t>
  </si>
  <si>
    <t>TABLE DES MATIÈRES</t>
  </si>
  <si>
    <t>060</t>
  </si>
  <si>
    <t>070</t>
  </si>
  <si>
    <t>080</t>
  </si>
  <si>
    <t>Courriel :</t>
  </si>
  <si>
    <t>020</t>
  </si>
  <si>
    <t>030</t>
  </si>
  <si>
    <t>040</t>
  </si>
  <si>
    <t>Téléphone :</t>
  </si>
  <si>
    <t>Année du prêt</t>
  </si>
  <si>
    <t>Prêt original</t>
  </si>
  <si>
    <t>Solde du prêt</t>
  </si>
  <si>
    <t>% des actions détenues</t>
  </si>
  <si>
    <t>Description des placements en actions</t>
  </si>
  <si>
    <t>Immobilisations corporelles</t>
  </si>
  <si>
    <t>Valeur inscrite au bilan (méthode de la mise en équivalence)</t>
  </si>
  <si>
    <t xml:space="preserve"> </t>
  </si>
  <si>
    <t>(000$)</t>
  </si>
  <si>
    <t>Ville 
et 
province</t>
  </si>
  <si>
    <t>*</t>
  </si>
  <si>
    <t>* Champ obligatoire</t>
  </si>
  <si>
    <t>(AAAA-MM-JJ)</t>
  </si>
  <si>
    <t>Champ de saisie</t>
  </si>
  <si>
    <t>050</t>
  </si>
  <si>
    <t>(02)</t>
  </si>
  <si>
    <t>(01)</t>
  </si>
  <si>
    <t>(03)</t>
  </si>
  <si>
    <t>(04)</t>
  </si>
  <si>
    <t>(05)</t>
  </si>
  <si>
    <t>(06)</t>
  </si>
  <si>
    <t>(07)</t>
  </si>
  <si>
    <t>(08)</t>
  </si>
  <si>
    <t>(09)</t>
  </si>
  <si>
    <t>010</t>
  </si>
  <si>
    <t>099</t>
  </si>
  <si>
    <t>100</t>
  </si>
  <si>
    <t>110</t>
  </si>
  <si>
    <t xml:space="preserve">(03)          </t>
  </si>
  <si>
    <t xml:space="preserve">(04)          </t>
  </si>
  <si>
    <t>090</t>
  </si>
  <si>
    <t>Évaluation</t>
  </si>
  <si>
    <t>TYPE DE PRÊT</t>
  </si>
  <si>
    <t>Hypothécaire</t>
  </si>
  <si>
    <t>NOM DE LA FILIALE</t>
  </si>
  <si>
    <t>Type de prêt (01)</t>
  </si>
  <si>
    <t>TOTAL DES PARTICIPATIONS</t>
  </si>
  <si>
    <t>Annexe</t>
  </si>
  <si>
    <t>199</t>
  </si>
  <si>
    <t>LÉGENDE</t>
  </si>
  <si>
    <t>Souligné</t>
  </si>
  <si>
    <t>Lien hypertexte</t>
  </si>
  <si>
    <t>120</t>
  </si>
  <si>
    <t>Entreprises associées</t>
  </si>
  <si>
    <t>Coentreprises</t>
  </si>
  <si>
    <t>SOCIÉTÉ À CHARTE AUTRE QUE QUÉBÉCOISE</t>
  </si>
  <si>
    <t>Charte</t>
  </si>
  <si>
    <t>Période</t>
  </si>
  <si>
    <t>Page</t>
  </si>
  <si>
    <t>Picto</t>
  </si>
  <si>
    <t>Canada</t>
  </si>
  <si>
    <t>Numéro d’entreprise du Québec (10 chiffres)</t>
  </si>
  <si>
    <t>Liste des prêts aux personnes liées</t>
  </si>
  <si>
    <t>Placements en actions dans les filiales</t>
  </si>
  <si>
    <t>Participation dans des entreprises associées et des coentreprises</t>
  </si>
  <si>
    <t>Formulaire français</t>
  </si>
  <si>
    <t>($000)</t>
  </si>
  <si>
    <t>Consumer</t>
  </si>
  <si>
    <t>English Forms</t>
  </si>
  <si>
    <t>NEQ</t>
  </si>
  <si>
    <t>QEN</t>
  </si>
  <si>
    <t>Québec Enterprise Number (10 digits)</t>
  </si>
  <si>
    <t>Name of company:</t>
  </si>
  <si>
    <t>Mailing address if other than above:</t>
  </si>
  <si>
    <t>THE AUTORITÉ DES MARCHÉS FINANCIERS</t>
  </si>
  <si>
    <t>* Required field</t>
  </si>
  <si>
    <t>COMPANY OTHER THAN QUEBEC CHARTER</t>
  </si>
  <si>
    <t>ANNUAL STATEMENT</t>
  </si>
  <si>
    <t>TABLE OF CONTENTS</t>
  </si>
  <si>
    <t>Schedule</t>
  </si>
  <si>
    <t>List of loans to associated persons</t>
  </si>
  <si>
    <t>Investments in subsidiaries</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</si>
  <si>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</si>
  <si>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</si>
  <si>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</si>
  <si>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</si>
  <si>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</si>
  <si>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</si>
  <si>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</si>
  <si>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</si>
  <si>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</si>
  <si>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</si>
  <si>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Trimestre</t>
  </si>
  <si>
    <t>annuel</t>
  </si>
  <si>
    <t>Leasing</t>
  </si>
  <si>
    <t>Total Investments in Subsidiaries</t>
  </si>
  <si>
    <t xml:space="preserve"> Pour la période terminée le</t>
  </si>
  <si>
    <t>For the fiscal year ended</t>
  </si>
  <si>
    <t>For the period ended</t>
  </si>
  <si>
    <t>Interest Expenses</t>
  </si>
  <si>
    <t>Other</t>
  </si>
  <si>
    <t>Number</t>
  </si>
  <si>
    <t>Residential</t>
  </si>
  <si>
    <t>TYPE OF LOAN</t>
  </si>
  <si>
    <t>Category</t>
  </si>
  <si>
    <t>Valuation</t>
  </si>
  <si>
    <t>Year</t>
  </si>
  <si>
    <t>Security</t>
  </si>
  <si>
    <t>Mortgage</t>
  </si>
  <si>
    <t>NAME OF SUBSIDIARY</t>
  </si>
  <si>
    <t>Year Granted</t>
  </si>
  <si>
    <t>Balance of Loan</t>
  </si>
  <si>
    <t>Prior Encumbrances</t>
  </si>
  <si>
    <t>City and Province</t>
  </si>
  <si>
    <t>Months in Default</t>
  </si>
  <si>
    <t>% of Shares Held</t>
  </si>
  <si>
    <t>Details of Investment</t>
  </si>
  <si>
    <t>Book Value (Equity Method)</t>
  </si>
  <si>
    <t>Associates</t>
  </si>
  <si>
    <t>Joint Ventures</t>
  </si>
  <si>
    <t>ASSETS</t>
  </si>
  <si>
    <t>(YYYY-MM-DD)</t>
  </si>
  <si>
    <t>Champ obligatoire (Onglets Identification et Certification)</t>
  </si>
  <si>
    <r>
      <t>Investments i</t>
    </r>
    <r>
      <rPr>
        <sz val="11"/>
        <color rgb="FF000000"/>
        <rFont val="Arial"/>
        <family val="2"/>
      </rPr>
      <t>n associates and joint ventures</t>
    </r>
  </si>
  <si>
    <t>Taux 
(%)</t>
  </si>
  <si>
    <t>Interest Rate
(%)</t>
  </si>
  <si>
    <t>Original loan</t>
  </si>
  <si>
    <t>Type of Loan (01)</t>
  </si>
  <si>
    <t>TOTAL INVESTMENTS</t>
  </si>
  <si>
    <t>Others</t>
  </si>
  <si>
    <t>Certification</t>
  </si>
  <si>
    <t>Contact person:</t>
  </si>
  <si>
    <t>Name:</t>
  </si>
  <si>
    <t>012</t>
  </si>
  <si>
    <t>Fonction :</t>
  </si>
  <si>
    <t>Position:</t>
  </si>
  <si>
    <t>013</t>
  </si>
  <si>
    <t>014</t>
  </si>
  <si>
    <t>Telephone:</t>
  </si>
  <si>
    <t>Poste :</t>
  </si>
  <si>
    <t>Extension:</t>
  </si>
  <si>
    <t>015</t>
  </si>
  <si>
    <t>E-mail:</t>
  </si>
  <si>
    <t>016</t>
  </si>
  <si>
    <t xml:space="preserve">Nous, </t>
  </si>
  <si>
    <t>We,</t>
  </si>
  <si>
    <t>018</t>
  </si>
  <si>
    <t>et</t>
  </si>
  <si>
    <t>and</t>
  </si>
  <si>
    <t>022</t>
  </si>
  <si>
    <t>024</t>
  </si>
  <si>
    <t>dans la ville de</t>
  </si>
  <si>
    <t>in the city of</t>
  </si>
  <si>
    <t xml:space="preserve">province de </t>
  </si>
  <si>
    <t>in the province of</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</si>
  <si>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</si>
  <si>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028</t>
  </si>
  <si>
    <t>Signature :</t>
  </si>
  <si>
    <t>032</t>
  </si>
  <si>
    <t>Date :</t>
  </si>
  <si>
    <t>034</t>
  </si>
  <si>
    <t>036</t>
  </si>
  <si>
    <t>038</t>
  </si>
  <si>
    <t xml:space="preserve">Veuillez fournir les explications nécessaires (ou joindre un fichier en format PDF, le cas échéant) </t>
  </si>
  <si>
    <t>Include detailed explanations (PDF format).</t>
  </si>
  <si>
    <t>Autres renseignements</t>
  </si>
  <si>
    <t>Other Information</t>
  </si>
  <si>
    <t>% détenu</t>
  </si>
  <si>
    <t>% Held</t>
  </si>
  <si>
    <t>Actifs</t>
  </si>
  <si>
    <t>Assets</t>
  </si>
  <si>
    <t>Passifs</t>
  </si>
  <si>
    <t>Liabilities</t>
  </si>
  <si>
    <t>Capitaux propres</t>
  </si>
  <si>
    <t>Equity</t>
  </si>
  <si>
    <t>Participation Valeur au bilan</t>
  </si>
  <si>
    <t>Revenu total</t>
  </si>
  <si>
    <t>Total Income</t>
  </si>
  <si>
    <t>Dotations aux 
amortissements</t>
  </si>
  <si>
    <t>Depreciation</t>
  </si>
  <si>
    <t>Net Income for the Year</t>
  </si>
  <si>
    <t xml:space="preserve">Distributions reçues </t>
  </si>
  <si>
    <t>Distributions Received</t>
  </si>
  <si>
    <t>NAMES OF ASSOCIATES \ JOINT VENTURES</t>
  </si>
  <si>
    <t>Non résidentiel</t>
  </si>
  <si>
    <t>Résidentiel</t>
  </si>
  <si>
    <t>310</t>
  </si>
  <si>
    <t>Telephone</t>
  </si>
  <si>
    <t>Téléphone</t>
  </si>
  <si>
    <t>Provision</t>
  </si>
  <si>
    <t>Credit Loss Allowances</t>
  </si>
  <si>
    <t>Provisions pour pertes de crédit</t>
  </si>
  <si>
    <t>Provision for Expected Credit Losses</t>
  </si>
  <si>
    <t>(000)</t>
  </si>
  <si>
    <t>Mouvement Desjardins</t>
  </si>
  <si>
    <t>Groupe Banque Royale</t>
  </si>
  <si>
    <t>Groupe Banque CIBC</t>
  </si>
  <si>
    <t>Groupe Banque de Montréal</t>
  </si>
  <si>
    <t>Groupe Banque Nationale</t>
  </si>
  <si>
    <t>Groupe Banque de Nouvelle-Écosse</t>
  </si>
  <si>
    <t>Desjardins Group</t>
  </si>
  <si>
    <t>Royal Bank Group</t>
  </si>
  <si>
    <t>CIBC Group</t>
  </si>
  <si>
    <t>Bank of Montreal Group</t>
  </si>
  <si>
    <t>Groupe Banque Toronto Dominion</t>
  </si>
  <si>
    <t>Toronto Dominion Bank Group</t>
  </si>
  <si>
    <t>Nova Scotia Bank Group</t>
  </si>
  <si>
    <t>Groupe Banque Laurentienne</t>
  </si>
  <si>
    <t>Laurentienne Bank Group</t>
  </si>
  <si>
    <t>Bell</t>
  </si>
  <si>
    <t>Rogers</t>
  </si>
  <si>
    <t>Videotron</t>
  </si>
  <si>
    <t>Telus</t>
  </si>
  <si>
    <t>Koodo</t>
  </si>
  <si>
    <t>Vidéotron</t>
  </si>
  <si>
    <t>Nombre de demandes par droit</t>
  </si>
  <si>
    <t>Gel de sécurité</t>
  </si>
  <si>
    <t>Alerte de sécurité</t>
  </si>
  <si>
    <t>Note explicative</t>
  </si>
  <si>
    <t>Délai moyen pour acquiescer</t>
  </si>
  <si>
    <t>Délai moyen de traitement</t>
  </si>
  <si>
    <t>Number of time limits exceeded</t>
  </si>
  <si>
    <t>Acquiescement</t>
  </si>
  <si>
    <t>Traitement</t>
  </si>
  <si>
    <t>Processing</t>
  </si>
  <si>
    <t>Number of refusals to grant right</t>
  </si>
  <si>
    <t>Security freeze</t>
  </si>
  <si>
    <t>Explanatory statement</t>
  </si>
  <si>
    <t>Average time to grant</t>
  </si>
  <si>
    <t>Granting</t>
  </si>
  <si>
    <t>(jours)</t>
  </si>
  <si>
    <t xml:space="preserve">Cote de crédit </t>
  </si>
  <si>
    <t>Credit score</t>
  </si>
  <si>
    <t>Internet</t>
  </si>
  <si>
    <t>Mail</t>
  </si>
  <si>
    <t>Courrier</t>
  </si>
  <si>
    <t>Outsourcing or Offshoring Agreements</t>
  </si>
  <si>
    <t>Type</t>
  </si>
  <si>
    <t>Fournisseur</t>
  </si>
  <si>
    <t>Date de début</t>
  </si>
  <si>
    <t>Date de fin</t>
  </si>
  <si>
    <t>Supplier</t>
  </si>
  <si>
    <t>End date</t>
  </si>
  <si>
    <t>Starting date</t>
  </si>
  <si>
    <t>Title of the agreement</t>
  </si>
  <si>
    <t>Infonuagique</t>
  </si>
  <si>
    <t>Sécurité informatique</t>
  </si>
  <si>
    <t>Développement informatique</t>
  </si>
  <si>
    <t>Services administratifs (Fonction de supervision, RH, Finance, Administration, Juridique)</t>
  </si>
  <si>
    <t>Système informatique</t>
  </si>
  <si>
    <t>Équipement informatique</t>
  </si>
  <si>
    <t>Computer system</t>
  </si>
  <si>
    <t>Computer equipment</t>
  </si>
  <si>
    <t>Cloud computing</t>
  </si>
  <si>
    <t>Computer security</t>
  </si>
  <si>
    <t>Computer development</t>
  </si>
  <si>
    <t>Administrative Services (Supervisory Function, HR, Finance, Administration, Legal)</t>
  </si>
  <si>
    <t>membre de la direction de</t>
  </si>
  <si>
    <t>member of management of</t>
  </si>
  <si>
    <t>(aaaa-mm-jj)</t>
  </si>
  <si>
    <t>(yyyy-mm-dd)</t>
  </si>
  <si>
    <t>(days)</t>
  </si>
  <si>
    <t>Type of agreement (2)</t>
  </si>
  <si>
    <t>Amortissement</t>
  </si>
  <si>
    <t>Number of requests per right</t>
  </si>
  <si>
    <t>ancienne déclaration</t>
  </si>
  <si>
    <t>Droits</t>
  </si>
  <si>
    <t>Number of refusals to change credit file information</t>
  </si>
  <si>
    <t>Requests to change credit file information</t>
  </si>
  <si>
    <t>Nombre de demandes</t>
  </si>
  <si>
    <t>Number of requests</t>
  </si>
  <si>
    <t>Credit Assessment Agent</t>
  </si>
  <si>
    <t>ACTIFS</t>
  </si>
  <si>
    <t>RIGHT-OF-USE ASSETS</t>
  </si>
  <si>
    <t>320</t>
  </si>
  <si>
    <t>330</t>
  </si>
  <si>
    <t>499</t>
  </si>
  <si>
    <t>CATÉGORIE</t>
  </si>
  <si>
    <t>TYPE</t>
  </si>
  <si>
    <t>Acquisitions</t>
  </si>
  <si>
    <t>Disposal /Write-down</t>
  </si>
  <si>
    <t>Gains (pertes) déclarés dans les résultats</t>
  </si>
  <si>
    <t>Income (Loss) - Statement of Income</t>
  </si>
  <si>
    <t>Amortization</t>
  </si>
  <si>
    <t>Adjustment to Accumulated Amortization</t>
  </si>
  <si>
    <t>Net Balance at End of Year</t>
  </si>
  <si>
    <t>Computer equipment and furniture</t>
  </si>
  <si>
    <t>Software</t>
  </si>
  <si>
    <t>Property, Plant and Equipment</t>
  </si>
  <si>
    <t>Matériel informatique et mobilier</t>
  </si>
  <si>
    <t>Logiciel</t>
  </si>
  <si>
    <t xml:space="preserve">Immobilisation </t>
  </si>
  <si>
    <t>OWN USE PROPERTY, PLANT AND EQUIPMENT</t>
  </si>
  <si>
    <t>Total des immobilisations</t>
  </si>
  <si>
    <t>Total of Property, Plant and Equipment</t>
  </si>
  <si>
    <t>999</t>
  </si>
  <si>
    <t>Information nécessaire pour la répartition de la cotisation annuelle aux AEC</t>
  </si>
  <si>
    <t>Validation PM</t>
  </si>
  <si>
    <t>ok</t>
  </si>
  <si>
    <t>À valider</t>
  </si>
  <si>
    <t>À revoir</t>
  </si>
  <si>
    <t xml:space="preserve">Total </t>
  </si>
  <si>
    <t>Afin de suivre si les AEC ont des filiales aux fins du traitement des demandes de droits ou du service à la clientèle ce qui pourrait avoir un impact sur la surveillance</t>
  </si>
  <si>
    <t>ÉTAT ANNUEL DE LA SITUATION DES AFFAIRES AU QUÉBEC</t>
  </si>
  <si>
    <t>Financement une acquisition</t>
  </si>
  <si>
    <t>Financing an acquisition</t>
  </si>
  <si>
    <t>Afin de suivre si les AEC ont des entreprises associées aux fins du traitement des demandes de droits ou du service à la clientèle ce qui pourrait avoir un impact sur la surveillance | Est-ce que la définition est celle de Bâle ou est-ce une définition IFRS? Je ne crois pas que les AÉC sont sujets à ces normes (puisque fermées).</t>
  </si>
  <si>
    <t>Pays où sont entreposées les données pour les services offerts (clients et consommateurs)</t>
  </si>
  <si>
    <t>OK</t>
  </si>
  <si>
    <t>ANNUAL STATEMENT OF THE POSITION OF AFFAIRS IN QUEBEC</t>
  </si>
  <si>
    <t>Autres (spécifier le pays)</t>
  </si>
  <si>
    <t>Other (specify country)</t>
  </si>
  <si>
    <t>Number of single credit files of Québec consumers held by the agent for assessment purposes</t>
  </si>
  <si>
    <t>N. B. The number of single credit files of Québec consumers must be audited by an independent auditor.</t>
  </si>
  <si>
    <t>Nombre de dossiers de consommateurs québécois visés par ces ententes</t>
  </si>
  <si>
    <t>Number of Quebec consumer files covered by these agreements</t>
  </si>
  <si>
    <t>Produit #1</t>
  </si>
  <si>
    <t>Produit #2</t>
  </si>
  <si>
    <t>Produit #3</t>
  </si>
  <si>
    <t>Produit #4</t>
  </si>
  <si>
    <t>Produit #5</t>
  </si>
  <si>
    <t>Produit #6</t>
  </si>
  <si>
    <t>Product #1</t>
  </si>
  <si>
    <t>Product #2</t>
  </si>
  <si>
    <t>Product #3</t>
  </si>
  <si>
    <t>Product #4</t>
  </si>
  <si>
    <t>Product #5</t>
  </si>
  <si>
    <t>Product #6</t>
  </si>
  <si>
    <t>Cocher</t>
  </si>
  <si>
    <t>Check</t>
  </si>
  <si>
    <t>Nombre de consommateurs ayant consultés/demandés</t>
  </si>
  <si>
    <t>Autres institutions financières autorisées et banques</t>
  </si>
  <si>
    <t>Other authorized financial institutions and banks</t>
  </si>
  <si>
    <t>Nombre de dossiers de crédit de consommateurs québécois par institutions financière et banque, aux fins de la cotisation</t>
  </si>
  <si>
    <t>Number of Quebec consumer credit files by financial institutions and banks, for assessment purposes</t>
  </si>
  <si>
    <t>Institutions financières et banques</t>
  </si>
  <si>
    <t>Financial Institutions and Banks</t>
  </si>
  <si>
    <t>Agent d’évaluation du crédit</t>
  </si>
  <si>
    <t xml:space="preserve"> Pour l’exercice terminé le</t>
  </si>
  <si>
    <t xml:space="preserve">Nom de la société : </t>
  </si>
  <si>
    <t>Produit à :</t>
  </si>
  <si>
    <t>Téléphone :</t>
  </si>
  <si>
    <t>Courriel :</t>
  </si>
  <si>
    <t>Email :</t>
  </si>
  <si>
    <t xml:space="preserve">Adresse postale, si différente : </t>
  </si>
  <si>
    <t>SÉLECTIONNER LA LANGUE\SELECT LANGUAGE</t>
  </si>
  <si>
    <t>SÉLECTIONNER LE FORMAT\SELECT FORMAT</t>
  </si>
  <si>
    <t>Non consolidé\Non Consolidated</t>
  </si>
  <si>
    <t>SÉLECTIONNER LE TYPE DE CHARTE\SELECT THE CHARTER</t>
  </si>
  <si>
    <t>SÉLECTIONNER LA PÉRIODE VISÉE\SELECT THE FISCAL PERIOD</t>
  </si>
  <si>
    <t>Website:</t>
  </si>
  <si>
    <t>Ententes d’impartition ou de délocalisation</t>
  </si>
  <si>
    <t>Champ verrouillé — Formule</t>
  </si>
  <si>
    <t>Champ verrouillé — Report</t>
  </si>
  <si>
    <t>Champ verrouillé — Vide</t>
  </si>
  <si>
    <t>Personne-ressource :</t>
  </si>
  <si>
    <t>Nom :</t>
  </si>
  <si>
    <t>certify that the attached schedules have been prepared from the books and records of the company, and that to the best of our knowledge, they are correct, complete and present fairly the statement of the position of the affairs in Québec of the company for the year ended:</t>
  </si>
  <si>
    <t>Signature:</t>
  </si>
  <si>
    <t>Date:</t>
  </si>
  <si>
    <t>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</si>
  <si>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</si>
  <si>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Justification du besoin de l’information</t>
  </si>
  <si>
    <t>Nom de l’emprunteur</t>
  </si>
  <si>
    <t>Pour l’éthique et le TEC dans le traitement des demandes de droits</t>
  </si>
  <si>
    <t>Pour les types de prêts, je propose de bonifier. Par exemple, est-ce un prêt pour financer une acquisition d’un employé? (cas probable?)</t>
  </si>
  <si>
    <t>Non-residential</t>
  </si>
  <si>
    <t>Name of borrower</t>
  </si>
  <si>
    <t>À demander, car détail de l’Annexe 100.</t>
  </si>
  <si>
    <t>Frais d’intérêts</t>
  </si>
  <si>
    <t>Résultat net de l’exercice</t>
  </si>
  <si>
    <t>NOM DE L’ENTREPRISE\COENTREPRISE</t>
  </si>
  <si>
    <t>IMMOBILISATIONS À L’USAGE DE LA SOCIÉTÉ</t>
  </si>
  <si>
    <t>ACTIFS AU TITRE DE DROITS D’UTILISATION</t>
  </si>
  <si>
    <t>IMMOBILISATION À L’USAGE DE LA SOCIÉTÉ AU TITRE DE DROITS D’UTILISATION</t>
  </si>
  <si>
    <t>Valeur nette au début de l’exercice</t>
  </si>
  <si>
    <t>Ajustements à l’amortissement cumulé</t>
  </si>
  <si>
    <t>Valeur nette à la fin de l’exercice</t>
  </si>
  <si>
    <t>Dispositions/radiations</t>
  </si>
  <si>
    <t xml:space="preserve">Net Balance at Beginning of Year </t>
  </si>
  <si>
    <t>Nombre de dossiers de crédit unique de consommateurs québécois détenu par l’agent aux fins de cotisation</t>
  </si>
  <si>
    <t>N. B. Le nombre de dossiers de crédit unique de consommateurs québécois doit faire l’objet d’une vérification par un auditeur indépendant.</t>
  </si>
  <si>
    <t>Information nécessaire pour la surveillance des pratiques commerciales et, en cas d’incident PRP d’un AEC, permettrait de connaitre le nombre de consommateurs québécois impactés.
(1) Ajouter que cela sert au calcul des frais annuels.
(2) Devrait-on ajouter d’autres assujettis couverts à l’article 4 de la LAÉC?
(3) Devrait-on demander sous chaque groupe le détail par LSFSE sous notre responsabilité?</t>
  </si>
  <si>
    <t>Nombre de refus d’octroi d’un droit</t>
  </si>
  <si>
    <t>Demandes de modification d’information au dossier de crédit</t>
  </si>
  <si>
    <t>Nombre de refus de modification de l’information au dossier de crédit</t>
  </si>
  <si>
    <t>Security alert</t>
  </si>
  <si>
    <t>Average processing time</t>
  </si>
  <si>
    <t>Number of consumers consulted/requested.</t>
  </si>
  <si>
    <t>Titre de l’entente</t>
  </si>
  <si>
    <t>Type d’entente (2)</t>
  </si>
  <si>
    <t>États-Unis (spécifier l’état)</t>
  </si>
  <si>
    <t>Country where data are stored for services offered (customers and consumers).</t>
  </si>
  <si>
    <t>United States (specify the state).</t>
  </si>
  <si>
    <t>To :</t>
  </si>
  <si>
    <t>Site WEB :</t>
  </si>
  <si>
    <t>Produits par institution financière, banque et compagnie de télécommunication</t>
  </si>
  <si>
    <t>Products by financial institution, bank and telecommunications company</t>
  </si>
  <si>
    <t>Institutions financières, banques et compagnie de télécommunication</t>
  </si>
  <si>
    <t>Financial Institutions, Banks and Télécomminucations Companies</t>
  </si>
  <si>
    <t>Product name</t>
  </si>
  <si>
    <t>Nom du produit</t>
  </si>
  <si>
    <t>Rights</t>
  </si>
  <si>
    <t>Nombre de dépassement du délai établi</t>
  </si>
  <si>
    <t>RIGHT-OF-USE OWN USE PROPERTY, plant and equipment</t>
  </si>
  <si>
    <t>National Bank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</si>
</sst>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F800]dddd\,\ mmmm\ dd\,\ yyyy"/>
    <numFmt numFmtId="167" formatCode="General_)"/>
    <numFmt numFmtId="168" formatCode="_(* #,##0.00_);_(* \(#,##0.00\);_(* &quot;-&quot;??_);_(@_)"/>
    <numFmt numFmtId="169" formatCode="#,##0&quot; &quot;_$_);[Red]&quot;(&quot;#,##0&quot; &quot;_$&quot;)&quot;"/>
    <numFmt numFmtId="170" formatCode="#,##0;&quot;(&quot;#,##0&quot;)&quot;"/>
    <numFmt numFmtId="171" formatCode="[&lt;=9999999]###\-####;###\-###\-####"/>
    <numFmt numFmtId="172" formatCode="0;;;@"/>
    <numFmt numFmtId="173" formatCode="yyyy/mm/dd;@"/>
    <numFmt numFmtId="174" formatCode="_ * #,##0_)_ ;_ * \(#,##0\)_ ;_ * &quot;&quot;_)\ _ ;_ @_ "/>
  </numFmts>
  <fonts count="44">
    <font>
      <sz val="11"/>
      <color theme="1"/>
      <name val="Calibri"/>
      <family val="2"/>
      <scheme val="minor"/>
    </font>
    <font>
      <sz val="10"/>
      <color theme="1"/>
      <name val="Arial"/>
      <family val="2"/>
    </font>
    <font>
      <sz val="11"/>
      <color theme="1"/>
      <name val="Arial"/>
      <family val="2"/>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trike/>
      <sz val="11"/>
      <color rgb="FFFF0000"/>
      <name val="Calibri"/>
      <family val="2"/>
      <scheme val="minor"/>
    </font>
    <font>
      <b/>
      <sz val="14"/>
      <color theme="1"/>
      <name val="Calibri"/>
      <family val="2"/>
      <scheme val="minor"/>
    </font>
    <font>
      <u/>
      <sz val="11"/>
      <color theme="10"/>
      <name val="Arial"/>
      <family val="2"/>
    </font>
    <font>
      <i/>
      <strike/>
      <sz val="10"/>
      <color rgb="FFFF0000"/>
      <name val="Calibri"/>
      <family val="2"/>
      <scheme val="minor"/>
    </font>
    <font>
      <sz val="10"/>
      <name val="Calibri"/>
      <family val="2"/>
      <scheme val="minor"/>
    </font>
    <font>
      <sz val="10"/>
      <name val="Arial"/>
      <family val="2"/>
    </font>
    <font>
      <sz val="7"/>
      <name val="Arial"/>
      <family val="2"/>
    </font>
    <font>
      <sz val="11"/>
      <name val="Calibri"/>
      <family val="2"/>
      <scheme val="minor"/>
    </font>
    <font>
      <b/>
      <sz val="10"/>
      <name val="Calibri"/>
      <family val="2"/>
      <scheme val="minor"/>
    </font>
    <font>
      <sz val="8"/>
      <name val="Calibri"/>
      <family val="2"/>
      <scheme val="minor"/>
    </font>
    <font>
      <i/>
      <sz val="8"/>
      <color theme="1"/>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sz val="11"/>
      <color rgb="FF000000"/>
      <name val="Calibri"/>
      <family val="2"/>
    </font>
    <font>
      <b/>
      <sz val="11"/>
      <color rgb="FF000000"/>
      <name val="Calibri"/>
      <family val="2"/>
    </font>
    <font>
      <sz val="10"/>
      <color rgb="FF000000"/>
      <name val="Calibri"/>
      <family val="2"/>
    </font>
    <font>
      <b/>
      <sz val="10"/>
      <color rgb="FF000000"/>
      <name val="Calibri"/>
      <family val="2"/>
    </font>
    <font>
      <sz val="11"/>
      <name val="Calibri"/>
      <family val="2"/>
    </font>
    <font>
      <sz val="11"/>
      <color theme="0"/>
      <name val="Calibri"/>
      <family val="2"/>
      <scheme val="minor"/>
    </font>
    <font>
      <b/>
      <sz val="10"/>
      <color theme="0" tint="-0.49961851863155005"/>
      <name val="Calibri"/>
      <family val="2"/>
      <scheme val="minor"/>
    </font>
    <font>
      <strike/>
      <sz val="10"/>
      <color theme="1"/>
      <name val="Calibri"/>
      <family val="2"/>
      <scheme val="minor"/>
    </font>
    <font>
      <sz val="11"/>
      <color rgb="FF000000"/>
      <name val="Arial"/>
      <family val="2"/>
    </font>
    <font>
      <sz val="10"/>
      <color theme="1"/>
      <name val="Symbol"/>
      <family val="1"/>
      <charset val="2"/>
    </font>
    <font>
      <u/>
      <sz val="11"/>
      <name val="Arial"/>
      <family val="2"/>
    </font>
    <font>
      <b/>
      <sz val="11"/>
      <color rgb="FFFFFFFF"/>
      <name val="Calibri"/>
      <family val="2"/>
    </font>
    <font>
      <b/>
      <sz val="11"/>
      <name val="Calibri"/>
      <family val="2"/>
    </font>
    <font>
      <sz val="11"/>
      <color rgb="FFFFFFFF"/>
      <name val="Calibri"/>
      <family val="2"/>
    </font>
    <font>
      <b/>
      <u/>
      <sz val="11"/>
      <name val="Calibri"/>
      <family val="2"/>
      <scheme val="minor"/>
    </font>
    <font>
      <sz val="11"/>
      <color theme="1"/>
      <name val="Calibri"/>
      <family val="2"/>
      <scheme val="minor"/>
    </font>
    <font>
      <sz val="10"/>
      <color rgb="FF000000"/>
      <name val="Calibri"/>
    </font>
  </fonts>
  <fills count="14">
    <fill>
      <patternFill patternType="none"/>
    </fill>
    <fill>
      <patternFill patternType="gray125"/>
    </fill>
    <fill>
      <patternFill patternType="gray0625"/>
    </fill>
    <fill>
      <patternFill patternType="solid">
        <fgColor rgb="FFC5D9F1"/>
        <bgColor indexed="64"/>
      </patternFill>
    </fill>
    <fill>
      <patternFill patternType="solid">
        <fgColor theme="0"/>
        <bgColor indexed="64"/>
      </patternFill>
    </fill>
    <fill>
      <patternFill patternType="solid">
        <fgColor rgb="FFFFFF00"/>
        <bgColor indexed="64"/>
      </patternFill>
    </fill>
    <fill>
      <patternFill patternType="solid">
        <fgColor theme="0" tint="-0.14963225196081423"/>
        <bgColor indexed="64"/>
      </patternFill>
    </fill>
    <fill>
      <patternFill patternType="gray0625">
        <bgColor theme="0"/>
      </patternFill>
    </fill>
    <fill>
      <patternFill patternType="solid">
        <fgColor theme="0" tint="-4.9623096407971433E-2"/>
        <bgColor indexed="64"/>
      </patternFill>
    </fill>
    <fill>
      <patternFill patternType="solid">
        <fgColor theme="0" tint="-0.14966277047029022"/>
        <bgColor indexed="64"/>
      </patternFill>
    </fill>
    <fill>
      <patternFill patternType="solid">
        <fgColor rgb="FF92D050"/>
        <bgColor indexed="64"/>
      </patternFill>
    </fill>
    <fill>
      <patternFill patternType="solid">
        <fgColor rgb="FF8FC3EA"/>
        <bgColor indexed="64"/>
      </patternFill>
    </fill>
    <fill>
      <patternFill patternType="solid">
        <fgColor theme="0" tint="-0.24961088900418105"/>
        <bgColor indexed="64"/>
      </patternFill>
    </fill>
    <fill>
      <patternFill patternType="solid">
        <fgColor indexed="65"/>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thin">
        <color auto="1"/>
      </top>
      <bottom style="thin">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rgb="FF000000"/>
      </left>
      <right/>
      <top style="thin">
        <color auto="1"/>
      </top>
      <bottom/>
      <diagonal/>
    </border>
    <border>
      <left style="thin">
        <color rgb="FF000000"/>
      </left>
      <right style="thin">
        <color auto="1"/>
      </right>
      <top style="thin">
        <color auto="1"/>
      </top>
      <bottom/>
      <diagonal/>
    </border>
    <border>
      <left style="thin">
        <color rgb="FF000000"/>
      </left>
      <right/>
      <top style="thin">
        <color auto="1"/>
      </top>
      <bottom style="thin">
        <color rgb="FF000000"/>
      </bottom>
      <diagonal/>
    </border>
    <border>
      <left style="thin">
        <color rgb="FF000000"/>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rgb="FF000000"/>
      </right>
      <top style="thin">
        <color auto="1"/>
      </top>
      <bottom/>
      <diagonal/>
    </border>
    <border>
      <left style="thin">
        <color auto="1"/>
      </left>
      <right style="thin">
        <color rgb="FF000000"/>
      </right>
      <top/>
      <bottom/>
      <diagonal/>
    </border>
  </borders>
  <cellStyleXfs count="13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xf numFmtId="9" fontId="42" fillId="0" borderId="0" applyFont="0" applyFill="0" applyBorder="0" applyAlignment="0" applyProtection="0"/>
    <xf numFmtId="0" fontId="15" fillId="0" borderId="0" applyNumberFormat="0" applyFont="0" applyBorder="0">
      <alignment horizontal="right"/>
      <protection locked="0"/>
    </xf>
    <xf numFmtId="39" fontId="16" fillId="0" borderId="1">
      <alignment horizontal="right"/>
      <protection locked="0"/>
    </xf>
    <xf numFmtId="165" fontId="42" fillId="0" borderId="0" applyFont="0" applyFill="0" applyBorder="0" applyAlignment="0" applyProtection="0"/>
    <xf numFmtId="167" fontId="22" fillId="0" borderId="0"/>
    <xf numFmtId="0" fontId="23" fillId="0" borderId="0" applyNumberFormat="0" applyFill="0" applyBorder="0">
      <protection locked="0"/>
    </xf>
    <xf numFmtId="168" fontId="15" fillId="0" borderId="0" applyFont="0" applyFill="0" applyBorder="0" applyAlignment="0" applyProtection="0"/>
    <xf numFmtId="0" fontId="24" fillId="0" borderId="0"/>
    <xf numFmtId="0" fontId="15" fillId="0" borderId="0"/>
    <xf numFmtId="0" fontId="15" fillId="0" borderId="0"/>
    <xf numFmtId="0" fontId="25"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2" fillId="0" borderId="0"/>
    <xf numFmtId="39" fontId="16" fillId="0" borderId="1">
      <alignment horizontal="right"/>
      <protection locked="0"/>
    </xf>
    <xf numFmtId="39" fontId="16" fillId="0" borderId="1">
      <alignment horizontal="right"/>
      <protection locked="0"/>
    </xf>
    <xf numFmtId="165" fontId="42" fillId="0" borderId="0" applyFont="0" applyFill="0" applyBorder="0" applyAlignment="0" applyProtection="0"/>
    <xf numFmtId="44"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7" fillId="0" borderId="0"/>
    <xf numFmtId="9" fontId="42" fillId="0" borderId="0" applyFont="0" applyFill="0" applyBorder="0" applyAlignment="0" applyProtection="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39" fontId="16" fillId="0" borderId="1">
      <alignment horizontal="right"/>
      <protection locked="0"/>
    </xf>
    <xf numFmtId="39" fontId="16" fillId="0" borderId="1">
      <alignment horizontal="right"/>
      <protection locked="0"/>
    </xf>
    <xf numFmtId="39" fontId="16" fillId="0" borderId="1">
      <alignment horizontal="right"/>
      <protection locked="0"/>
    </xf>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54">
    <xf numFmtId="0" fontId="0" fillId="0" borderId="0" xfId="0"/>
    <xf numFmtId="0" fontId="9" fillId="0" borderId="0" xfId="0" applyFont="1" applyBorder="1" applyAlignment="1">
      <alignment horizontal="center" vertical="top"/>
    </xf>
    <xf numFmtId="0" fontId="0" fillId="0" borderId="0" xfId="0" applyFill="1" applyBorder="1" applyAlignment="1"/>
    <xf numFmtId="0" fontId="13" fillId="0" borderId="0" xfId="0" applyFont="1" applyBorder="1" applyAlignment="1">
      <alignment horizontal="left" vertical="top" wrapText="1"/>
    </xf>
    <xf numFmtId="0" fontId="3" fillId="0" borderId="0" xfId="0" applyFont="1" applyBorder="1" applyAlignment="1">
      <alignment horizontal="right" vertical="center"/>
    </xf>
    <xf numFmtId="0" fontId="17" fillId="0" borderId="0" xfId="0" applyFont="1" applyBorder="1" applyAlignment="1">
      <alignment horizontal="center" vertical="center"/>
    </xf>
    <xf numFmtId="0" fontId="13"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6" fillId="0" borderId="0" xfId="0" applyFont="1" applyBorder="1" applyAlignment="1">
      <alignment horizontal="center"/>
    </xf>
    <xf numFmtId="0" fontId="0" fillId="2" borderId="2" xfId="0" applyFill="1" applyBorder="1" applyAlignment="1"/>
    <xf numFmtId="0" fontId="19" fillId="0" borderId="2" xfId="0" applyFont="1" applyFill="1" applyBorder="1"/>
    <xf numFmtId="0" fontId="0" fillId="0" borderId="0" xfId="0" applyBorder="1" applyAlignment="1">
      <alignment horizontal="center"/>
    </xf>
    <xf numFmtId="0" fontId="0" fillId="0" borderId="0" xfId="0" applyBorder="1" applyAlignment="1">
      <alignment horizontal="center" vertical="center"/>
    </xf>
    <xf numFmtId="0" fontId="34" fillId="0" borderId="0" xfId="0" applyFont="1" applyBorder="1" applyAlignment="1">
      <alignment horizontal="center" vertical="top"/>
    </xf>
    <xf numFmtId="1" fontId="0" fillId="3" borderId="2" xfId="0" applyNumberFormat="1" applyFill="1" applyBorder="1" applyAlignment="1" applyProtection="1">
      <alignment horizontal="center" vertical="center"/>
      <protection locked="0"/>
    </xf>
    <xf numFmtId="0" fontId="17" fillId="0" borderId="0" xfId="0" applyFont="1" applyFill="1" applyBorder="1" applyAlignment="1"/>
    <xf numFmtId="0" fontId="32" fillId="0" borderId="0" xfId="0" applyFont="1" applyBorder="1"/>
    <xf numFmtId="0" fontId="0" fillId="4" borderId="3" xfId="0" applyFill="1" applyBorder="1"/>
    <xf numFmtId="0" fontId="0" fillId="4" borderId="0" xfId="0" applyFill="1" applyBorder="1"/>
    <xf numFmtId="0" fontId="0" fillId="4" borderId="2" xfId="0" applyFill="1" applyBorder="1"/>
    <xf numFmtId="0" fontId="0" fillId="4" borderId="4" xfId="0" applyFill="1" applyBorder="1"/>
    <xf numFmtId="0" fontId="6" fillId="5" borderId="0" xfId="0" applyFont="1" applyFill="1" applyBorder="1"/>
    <xf numFmtId="49" fontId="0" fillId="0" borderId="0" xfId="0" quotePrefix="1" applyNumberFormat="1" applyFont="1" applyBorder="1" applyAlignment="1">
      <alignment horizontal="left"/>
    </xf>
    <xf numFmtId="0" fontId="0" fillId="6" borderId="0" xfId="0" applyFill="1" applyBorder="1" applyAlignment="1"/>
    <xf numFmtId="0" fontId="0" fillId="6" borderId="0" xfId="0" applyFill="1" applyBorder="1" applyAlignment="1">
      <alignment vertical="center"/>
    </xf>
    <xf numFmtId="0" fontId="3" fillId="6" borderId="0" xfId="0" applyFont="1" applyFill="1" applyBorder="1" applyAlignment="1"/>
    <xf numFmtId="0" fontId="0" fillId="0" borderId="0" xfId="0" applyFont="1" applyBorder="1" applyAlignment="1">
      <alignment horizontal="center" vertical="center"/>
    </xf>
    <xf numFmtId="0" fontId="0" fillId="6" borderId="0" xfId="0" applyFill="1" applyBorder="1"/>
    <xf numFmtId="0" fontId="0" fillId="0" borderId="0" xfId="0" applyFill="1" applyBorder="1"/>
    <xf numFmtId="0" fontId="8" fillId="6" borderId="0" xfId="28" applyFont="1" applyFill="1" applyBorder="1"/>
    <xf numFmtId="0" fontId="0" fillId="6" borderId="4" xfId="0" applyFill="1" applyBorder="1"/>
    <xf numFmtId="0" fontId="17" fillId="0" borderId="0" xfId="0" applyFont="1" applyBorder="1" applyAlignment="1"/>
    <xf numFmtId="0" fontId="17" fillId="6" borderId="0" xfId="0" applyFont="1" applyFill="1" applyBorder="1" applyAlignment="1"/>
    <xf numFmtId="49" fontId="0" fillId="0" borderId="5" xfId="0" applyNumberFormat="1" applyFont="1" applyBorder="1" applyAlignment="1">
      <alignment vertical="center" wrapText="1" shrinkToFit="1"/>
    </xf>
    <xf numFmtId="0" fontId="0" fillId="6" borderId="6" xfId="0" applyFill="1" applyBorder="1"/>
    <xf numFmtId="0" fontId="0" fillId="6" borderId="7" xfId="0" applyFill="1" applyBorder="1"/>
    <xf numFmtId="0" fontId="18" fillId="0" borderId="6" xfId="0" applyFont="1" applyFill="1" applyBorder="1" applyAlignment="1">
      <alignment horizontal="right" vertical="center"/>
    </xf>
    <xf numFmtId="0" fontId="0" fillId="5" borderId="0" xfId="0" applyFill="1" applyBorder="1"/>
    <xf numFmtId="0" fontId="0" fillId="0" borderId="1" xfId="0" quotePrefix="1" applyFill="1" applyBorder="1" applyAlignment="1">
      <alignment horizontal="center"/>
    </xf>
    <xf numFmtId="0" fontId="9" fillId="0" borderId="7" xfId="0" applyFont="1" applyBorder="1" applyAlignment="1">
      <alignment horizontal="center"/>
    </xf>
    <xf numFmtId="0" fontId="0" fillId="0" borderId="3" xfId="0" applyFont="1" applyFill="1" applyBorder="1" applyAlignment="1">
      <alignment horizontal="center" vertical="center"/>
    </xf>
    <xf numFmtId="0" fontId="3" fillId="0" borderId="3" xfId="0" applyFont="1" applyBorder="1" applyAlignment="1">
      <alignment horizontal="center"/>
    </xf>
    <xf numFmtId="0" fontId="3" fillId="0" borderId="7" xfId="0" applyFont="1" applyBorder="1" applyAlignment="1">
      <alignment horizontal="center"/>
    </xf>
    <xf numFmtId="0" fontId="0" fillId="0" borderId="1" xfId="0" quotePrefix="1" applyNumberFormat="1" applyFill="1" applyBorder="1" applyAlignment="1">
      <alignment horizontal="center"/>
    </xf>
    <xf numFmtId="0" fontId="19" fillId="0" borderId="5" xfId="0" applyFont="1" applyFill="1" applyBorder="1"/>
    <xf numFmtId="0" fontId="19" fillId="0" borderId="0" xfId="0" applyFont="1" applyBorder="1"/>
    <xf numFmtId="0" fontId="0" fillId="4" borderId="8" xfId="0" applyFill="1" applyBorder="1"/>
    <xf numFmtId="0" fontId="0" fillId="4" borderId="9" xfId="0" applyFill="1" applyBorder="1"/>
    <xf numFmtId="0" fontId="0" fillId="4" borderId="6" xfId="0" applyFill="1" applyBorder="1"/>
    <xf numFmtId="0" fontId="0" fillId="4" borderId="7" xfId="0" applyFill="1" applyBorder="1"/>
    <xf numFmtId="0" fontId="0" fillId="4" borderId="5" xfId="0" applyFill="1" applyBorder="1"/>
    <xf numFmtId="0" fontId="0" fillId="0" borderId="0" xfId="0" applyBorder="1" applyAlignment="1">
      <alignment vertical="top" wrapText="1"/>
    </xf>
    <xf numFmtId="49" fontId="0" fillId="6" borderId="0" xfId="0" quotePrefix="1" applyNumberFormat="1" applyFill="1" applyBorder="1" applyAlignment="1">
      <alignment horizontal="left"/>
    </xf>
    <xf numFmtId="0" fontId="0" fillId="0" borderId="1" xfId="0" applyBorder="1" applyAlignment="1"/>
    <xf numFmtId="0" fontId="4" fillId="0" borderId="0" xfId="0" applyFont="1" applyBorder="1" applyAlignment="1"/>
    <xf numFmtId="49" fontId="0" fillId="0" borderId="10" xfId="0" applyNumberFormat="1" applyFont="1" applyBorder="1" applyAlignment="1">
      <alignment horizontal="center" vertical="center" wrapText="1" shrinkToFit="1"/>
    </xf>
    <xf numFmtId="49" fontId="0" fillId="0" borderId="10" xfId="0" applyNumberFormat="1" applyFont="1" applyBorder="1" applyAlignment="1">
      <alignment horizontal="center" vertical="center"/>
    </xf>
    <xf numFmtId="0" fontId="0" fillId="6" borderId="7" xfId="0" applyFill="1" applyBorder="1" applyAlignment="1">
      <alignment wrapText="1"/>
    </xf>
    <xf numFmtId="0" fontId="0" fillId="0" borderId="1" xfId="0" applyBorder="1" applyAlignment="1">
      <alignment horizontal="center" vertical="center"/>
    </xf>
    <xf numFmtId="0" fontId="17" fillId="4"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xf>
    <xf numFmtId="1" fontId="0" fillId="0" borderId="1" xfId="0" applyNumberFormat="1" applyBorder="1"/>
    <xf numFmtId="49" fontId="17" fillId="0" borderId="11" xfId="28" quotePrefix="1" applyNumberFormat="1" applyFont="1" applyFill="1" applyBorder="1" applyAlignment="1">
      <alignment horizontal="center"/>
    </xf>
    <xf numFmtId="49" fontId="17" fillId="0" borderId="1" xfId="28" quotePrefix="1" applyNumberFormat="1" applyFont="1" applyBorder="1" applyAlignment="1">
      <alignment horizontal="right"/>
    </xf>
    <xf numFmtId="1" fontId="17" fillId="0" borderId="1" xfId="28" quotePrefix="1" applyNumberFormat="1" applyFont="1" applyBorder="1" applyAlignment="1">
      <alignment horizontal="right"/>
    </xf>
    <xf numFmtId="0" fontId="8" fillId="0" borderId="5" xfId="28" applyFont="1" applyFill="1" applyBorder="1" applyAlignment="1">
      <alignment horizontal="left" wrapText="1"/>
    </xf>
    <xf numFmtId="0" fontId="0" fillId="6" borderId="0" xfId="0" applyFill="1" applyBorder="1" applyAlignment="1">
      <alignment vertical="top" wrapText="1"/>
    </xf>
    <xf numFmtId="0" fontId="0" fillId="0" borderId="12" xfId="0" applyBorder="1" applyAlignment="1">
      <alignment vertical="center"/>
    </xf>
    <xf numFmtId="49" fontId="0" fillId="0" borderId="12" xfId="0" applyNumberFormat="1" applyBorder="1" applyAlignment="1">
      <alignment horizontal="right" vertical="center"/>
    </xf>
    <xf numFmtId="1" fontId="0" fillId="0" borderId="12" xfId="0" applyNumberFormat="1" applyFont="1" applyBorder="1" applyAlignment="1">
      <alignment horizontal="right" vertical="center"/>
    </xf>
    <xf numFmtId="49" fontId="0" fillId="0" borderId="7" xfId="0" applyNumberFormat="1" applyFont="1" applyBorder="1" applyAlignment="1">
      <alignment horizontal="center" vertical="center" wrapText="1" shrinkToFit="1"/>
    </xf>
    <xf numFmtId="0" fontId="0" fillId="2" borderId="2" xfId="0" applyFill="1" applyBorder="1" applyAlignment="1">
      <alignment horizontal="center"/>
    </xf>
    <xf numFmtId="49" fontId="0" fillId="0" borderId="12" xfId="0" applyNumberFormat="1" applyFont="1" applyBorder="1" applyAlignment="1">
      <alignment horizontal="right" vertical="center"/>
    </xf>
    <xf numFmtId="1" fontId="0" fillId="0" borderId="12" xfId="0" applyNumberFormat="1" applyBorder="1"/>
    <xf numFmtId="49" fontId="17" fillId="0" borderId="13" xfId="28" quotePrefix="1" applyNumberFormat="1" applyFont="1" applyBorder="1" applyAlignment="1">
      <alignment horizontal="right"/>
    </xf>
    <xf numFmtId="0" fontId="3" fillId="0" borderId="5" xfId="0" applyFont="1" applyFill="1" applyBorder="1"/>
    <xf numFmtId="9" fontId="0" fillId="7" borderId="5" xfId="7" applyFont="1" applyFill="1" applyBorder="1" applyAlignment="1" applyProtection="1">
      <alignment horizontal="center"/>
    </xf>
    <xf numFmtId="1" fontId="17" fillId="0" borderId="13" xfId="28" quotePrefix="1" applyNumberFormat="1" applyFont="1" applyBorder="1" applyAlignment="1">
      <alignment horizontal="right"/>
    </xf>
    <xf numFmtId="9" fontId="0" fillId="7" borderId="3" xfId="7" applyFont="1" applyFill="1" applyBorder="1" applyAlignment="1" applyProtection="1">
      <alignment horizontal="center"/>
    </xf>
    <xf numFmtId="49" fontId="0" fillId="0" borderId="0" xfId="0" applyNumberFormat="1" applyBorder="1"/>
    <xf numFmtId="0" fontId="0" fillId="0" borderId="11" xfId="0" quotePrefix="1" applyFill="1" applyBorder="1" applyAlignment="1">
      <alignment horizontal="center"/>
    </xf>
    <xf numFmtId="0" fontId="0" fillId="0" borderId="7" xfId="0" applyFont="1" applyBorder="1" applyAlignment="1">
      <alignment horizontal="center" vertical="center"/>
    </xf>
    <xf numFmtId="171" fontId="0" fillId="3" borderId="2" xfId="0" applyNumberFormat="1" applyFill="1" applyBorder="1" applyAlignment="1" applyProtection="1">
      <alignment horizontal="left"/>
      <protection locked="0"/>
    </xf>
    <xf numFmtId="0" fontId="0" fillId="0" borderId="3" xfId="0" applyBorder="1" applyAlignment="1">
      <alignment horizontal="left" vertical="top"/>
    </xf>
    <xf numFmtId="0" fontId="0" fillId="0" borderId="3" xfId="0" applyFill="1" applyBorder="1" applyAlignment="1"/>
    <xf numFmtId="0" fontId="0" fillId="0" borderId="11" xfId="0" quotePrefix="1" applyBorder="1" applyAlignment="1">
      <alignment horizontal="center"/>
    </xf>
    <xf numFmtId="166" fontId="0" fillId="3" borderId="2" xfId="0" applyNumberFormat="1" applyFill="1" applyBorder="1" applyAlignment="1" applyProtection="1">
      <alignment horizontal="center"/>
      <protection locked="0"/>
    </xf>
    <xf numFmtId="0" fontId="0" fillId="0" borderId="3" xfId="0" applyBorder="1" applyProtection="1"/>
    <xf numFmtId="0" fontId="0" fillId="0" borderId="0" xfId="0" quotePrefix="1" applyFill="1" applyBorder="1" applyAlignment="1" applyProtection="1">
      <alignment horizontal="center" vertical="center"/>
    </xf>
    <xf numFmtId="0" fontId="0" fillId="0" borderId="7" xfId="0" applyFill="1" applyBorder="1" applyAlignment="1" applyProtection="1">
      <alignment horizontal="left" vertical="top" indent="1"/>
    </xf>
    <xf numFmtId="0" fontId="0" fillId="0" borderId="3" xfId="0" quotePrefix="1" applyBorder="1" applyAlignment="1" applyProtection="1">
      <alignment horizontal="center" vertical="center"/>
    </xf>
    <xf numFmtId="49" fontId="0" fillId="0" borderId="7" xfId="0" applyNumberFormat="1" applyFill="1" applyBorder="1" applyAlignment="1" applyProtection="1">
      <alignment horizontal="center" vertical="center"/>
    </xf>
    <xf numFmtId="0" fontId="0" fillId="0" borderId="7" xfId="0" applyBorder="1" applyProtection="1"/>
    <xf numFmtId="0" fontId="7" fillId="0" borderId="0" xfId="0" applyFont="1" applyBorder="1" applyAlignment="1" applyProtection="1">
      <alignment horizontal="left"/>
    </xf>
    <xf numFmtId="166" fontId="0" fillId="0" borderId="0" xfId="0" applyNumberFormat="1" applyBorder="1" applyAlignment="1">
      <alignment vertical="top" wrapText="1"/>
    </xf>
    <xf numFmtId="0" fontId="0" fillId="5" borderId="0" xfId="0" applyFill="1" applyBorder="1" applyAlignment="1">
      <alignment vertical="center"/>
    </xf>
    <xf numFmtId="0" fontId="3" fillId="0" borderId="0" xfId="0" applyFont="1" applyBorder="1" applyAlignment="1" applyProtection="1">
      <protection hidden="1"/>
    </xf>
    <xf numFmtId="0" fontId="0" fillId="0" borderId="0" xfId="0" applyBorder="1" applyAlignment="1" applyProtection="1">
      <protection hidden="1"/>
    </xf>
    <xf numFmtId="0" fontId="0" fillId="0" borderId="9" xfId="0" applyBorder="1" applyProtection="1">
      <protection hidden="1"/>
    </xf>
    <xf numFmtId="0" fontId="18" fillId="0" borderId="6" xfId="0" applyFont="1" applyFill="1" applyBorder="1" applyAlignment="1" applyProtection="1">
      <alignment horizontal="right" vertical="center"/>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protection hidden="1"/>
    </xf>
    <xf numFmtId="0" fontId="17" fillId="4" borderId="16" xfId="0" applyFont="1" applyFill="1" applyBorder="1" applyAlignment="1" applyProtection="1">
      <alignment horizontal="left" indent="1"/>
      <protection hidden="1"/>
    </xf>
    <xf numFmtId="0" fontId="0" fillId="0" borderId="17" xfId="0" applyBorder="1" applyAlignment="1" applyProtection="1">
      <alignment horizontal="center"/>
      <protection hidden="1"/>
    </xf>
    <xf numFmtId="0" fontId="0" fillId="0" borderId="0" xfId="0" applyFill="1" applyBorder="1" applyProtection="1">
      <protection hidden="1"/>
    </xf>
    <xf numFmtId="0" fontId="17" fillId="0" borderId="17" xfId="0" applyFont="1" applyBorder="1" applyAlignment="1" applyProtection="1">
      <alignment horizontal="center"/>
      <protection hidden="1"/>
    </xf>
    <xf numFmtId="0" fontId="0" fillId="0" borderId="18" xfId="0" applyBorder="1" applyAlignment="1" applyProtection="1">
      <alignment horizontal="center"/>
      <protection hidden="1"/>
    </xf>
    <xf numFmtId="0" fontId="0" fillId="0" borderId="7" xfId="0" applyBorder="1" applyAlignment="1" applyProtection="1">
      <protection hidden="1"/>
    </xf>
    <xf numFmtId="0" fontId="0" fillId="0" borderId="3" xfId="0" applyBorder="1" applyAlignment="1" applyProtection="1">
      <protection hidden="1"/>
    </xf>
    <xf numFmtId="0" fontId="3" fillId="8" borderId="12" xfId="0" applyFont="1" applyFill="1" applyBorder="1" applyAlignment="1" applyProtection="1">
      <alignment horizontal="center"/>
      <protection hidden="1"/>
    </xf>
    <xf numFmtId="0" fontId="3" fillId="8" borderId="13" xfId="0" applyFont="1" applyFill="1" applyBorder="1" applyAlignment="1" applyProtection="1">
      <alignment horizontal="left" indent="7"/>
      <protection hidden="1"/>
    </xf>
    <xf numFmtId="0" fontId="3" fillId="8" borderId="19" xfId="0" applyFont="1" applyFill="1" applyBorder="1" applyAlignment="1" applyProtection="1">
      <alignment horizontal="left" indent="7"/>
      <protection hidden="1"/>
    </xf>
    <xf numFmtId="0" fontId="0" fillId="0" borderId="2" xfId="0" applyFill="1" applyBorder="1" applyAlignment="1" applyProtection="1">
      <alignment horizontal="left" indent="1"/>
      <protection hidden="1"/>
    </xf>
    <xf numFmtId="0" fontId="0" fillId="0" borderId="4" xfId="0" applyBorder="1" applyAlignment="1" applyProtection="1">
      <protection hidden="1"/>
    </xf>
    <xf numFmtId="0" fontId="0" fillId="0" borderId="19" xfId="0" applyBorder="1" applyAlignment="1" applyProtection="1">
      <protection hidden="1"/>
    </xf>
    <xf numFmtId="0" fontId="0" fillId="0" borderId="0" xfId="0" applyFill="1" applyBorder="1" applyAlignment="1" applyProtection="1">
      <alignment horizontal="left" indent="1"/>
      <protection hidden="1"/>
    </xf>
    <xf numFmtId="0" fontId="0" fillId="0" borderId="0" xfId="0" applyBorder="1" applyAlignment="1" applyProtection="1">
      <alignment horizontal="left" indent="1"/>
      <protection hidden="1"/>
    </xf>
    <xf numFmtId="0" fontId="17" fillId="0" borderId="16" xfId="0" applyFont="1" applyFill="1" applyBorder="1" applyAlignment="1" applyProtection="1">
      <alignment horizontal="left" indent="1"/>
      <protection hidden="1"/>
    </xf>
    <xf numFmtId="0" fontId="0" fillId="0" borderId="3" xfId="0" applyBorder="1"/>
    <xf numFmtId="0" fontId="0" fillId="0" borderId="0" xfId="0" applyBorder="1"/>
    <xf numFmtId="0" fontId="0" fillId="0" borderId="7" xfId="0" applyBorder="1"/>
    <xf numFmtId="0" fontId="0" fillId="0" borderId="0" xfId="0" applyBorder="1" applyAlignment="1">
      <alignment horizontal="left"/>
    </xf>
    <xf numFmtId="0" fontId="6" fillId="0" borderId="0" xfId="0" applyFont="1" applyBorder="1" applyAlignment="1">
      <alignment horizontal="center" vertical="top"/>
    </xf>
    <xf numFmtId="0" fontId="0" fillId="0" borderId="0" xfId="0" applyBorder="1" applyAlignment="1">
      <alignment horizontal="right"/>
    </xf>
    <xf numFmtId="0" fontId="20" fillId="0" borderId="0" xfId="0" applyFont="1" applyBorder="1"/>
    <xf numFmtId="0" fontId="0" fillId="0" borderId="3" xfId="0" applyBorder="1" applyAlignment="1"/>
    <xf numFmtId="0" fontId="0" fillId="0" borderId="0" xfId="0" applyBorder="1" applyAlignment="1"/>
    <xf numFmtId="0" fontId="0" fillId="0" borderId="7" xfId="0" applyBorder="1" applyAlignment="1"/>
    <xf numFmtId="0" fontId="0" fillId="0" borderId="20" xfId="0" applyBorder="1" applyAlignment="1" applyProtection="1">
      <protection locked="0" hidden="1"/>
    </xf>
    <xf numFmtId="0" fontId="0" fillId="0" borderId="17" xfId="0" applyBorder="1" applyAlignment="1" applyProtection="1">
      <protection locked="0" hidden="1"/>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0" borderId="8" xfId="0" applyBorder="1"/>
    <xf numFmtId="0" fontId="0" fillId="0" borderId="9" xfId="0" applyBorder="1"/>
    <xf numFmtId="0" fontId="0" fillId="0" borderId="3" xfId="0" applyBorder="1" applyAlignment="1">
      <alignment wrapText="1"/>
    </xf>
    <xf numFmtId="0" fontId="0" fillId="0" borderId="0" xfId="0" applyBorder="1" applyAlignment="1">
      <alignment wrapText="1"/>
    </xf>
    <xf numFmtId="0" fontId="0" fillId="0" borderId="3" xfId="0" applyBorder="1" applyProtection="1">
      <protection hidden="1"/>
    </xf>
    <xf numFmtId="0" fontId="0" fillId="0" borderId="0" xfId="0" applyBorder="1" applyProtection="1">
      <protection hidden="1"/>
    </xf>
    <xf numFmtId="0" fontId="3" fillId="0" borderId="0" xfId="0" applyFont="1" applyBorder="1" applyAlignment="1"/>
    <xf numFmtId="0" fontId="0" fillId="0" borderId="0" xfId="0" applyBorder="1" applyAlignment="1">
      <alignment horizontal="left" indent="1"/>
    </xf>
    <xf numFmtId="0" fontId="0" fillId="0" borderId="0" xfId="0" applyBorder="1" applyAlignment="1">
      <alignment vertical="center"/>
    </xf>
    <xf numFmtId="0" fontId="0" fillId="0" borderId="5" xfId="0" applyBorder="1"/>
    <xf numFmtId="0" fontId="0" fillId="0" borderId="2" xfId="0" applyBorder="1"/>
    <xf numFmtId="0" fontId="0" fillId="0" borderId="4" xfId="0" applyBorder="1"/>
    <xf numFmtId="0" fontId="0" fillId="0" borderId="6" xfId="0" applyBorder="1"/>
    <xf numFmtId="0" fontId="8" fillId="0" borderId="0" xfId="28" applyFont="1" applyFill="1" applyBorder="1"/>
    <xf numFmtId="0" fontId="17" fillId="0" borderId="0" xfId="0" applyFont="1" applyBorder="1" applyAlignment="1">
      <alignment horizontal="center"/>
    </xf>
    <xf numFmtId="0" fontId="3" fillId="0" borderId="5" xfId="0" applyFont="1" applyBorder="1" applyAlignment="1"/>
    <xf numFmtId="0" fontId="3" fillId="0" borderId="2" xfId="0" applyFont="1" applyBorder="1" applyAlignment="1"/>
    <xf numFmtId="0" fontId="4" fillId="0" borderId="0" xfId="0" applyFont="1" applyBorder="1" applyAlignment="1">
      <alignment horizontal="center"/>
    </xf>
    <xf numFmtId="0" fontId="36" fillId="0" borderId="0" xfId="0" applyFont="1" applyBorder="1" applyAlignment="1">
      <alignment horizontal="left" vertical="center" indent="2"/>
    </xf>
    <xf numFmtId="0" fontId="0" fillId="0" borderId="0" xfId="0" applyBorder="1" applyAlignment="1" applyProtection="1">
      <alignment horizontal="center"/>
      <protection hidden="1"/>
    </xf>
    <xf numFmtId="0" fontId="3" fillId="0" borderId="0" xfId="0" applyFont="1" applyBorder="1" applyAlignment="1">
      <alignment horizontal="center"/>
    </xf>
    <xf numFmtId="38" fontId="0" fillId="3" borderId="21" xfId="0" applyNumberFormat="1" applyFill="1" applyBorder="1" applyProtection="1">
      <protection locked="0"/>
    </xf>
    <xf numFmtId="38" fontId="0" fillId="3" borderId="8" xfId="0" applyNumberFormat="1" applyFill="1" applyBorder="1" applyProtection="1">
      <protection locked="0"/>
    </xf>
    <xf numFmtId="38" fontId="0" fillId="3" borderId="8" xfId="0" applyNumberFormat="1" applyFill="1" applyBorder="1" applyAlignment="1" applyProtection="1">
      <alignment vertical="center"/>
      <protection locked="0"/>
    </xf>
    <xf numFmtId="0" fontId="0" fillId="3" borderId="8" xfId="0" applyFill="1" applyBorder="1" applyAlignment="1" applyProtection="1">
      <alignment horizontal="center" vertical="center"/>
      <protection locked="0"/>
    </xf>
    <xf numFmtId="0" fontId="0" fillId="3" borderId="8" xfId="0" applyFill="1" applyBorder="1" applyAlignment="1" applyProtection="1">
      <alignment vertical="center"/>
      <protection locked="0"/>
    </xf>
    <xf numFmtId="10" fontId="0" fillId="3" borderId="8" xfId="0" applyNumberFormat="1" applyFill="1" applyBorder="1" applyProtection="1">
      <protection locked="0"/>
    </xf>
    <xf numFmtId="0" fontId="0" fillId="3" borderId="12" xfId="0" applyFill="1" applyBorder="1" applyAlignment="1" applyProtection="1">
      <alignment horizontal="center" vertical="center"/>
      <protection locked="0"/>
    </xf>
    <xf numFmtId="0" fontId="0" fillId="3" borderId="12" xfId="0" applyFill="1" applyBorder="1" applyAlignment="1" applyProtection="1">
      <alignment vertical="center"/>
      <protection locked="0"/>
    </xf>
    <xf numFmtId="10" fontId="0" fillId="3" borderId="12" xfId="0" applyNumberFormat="1" applyFill="1" applyBorder="1" applyProtection="1">
      <protection locked="0"/>
    </xf>
    <xf numFmtId="3" fontId="0" fillId="0" borderId="12" xfId="0" applyNumberFormat="1" applyBorder="1" applyAlignment="1"/>
    <xf numFmtId="3" fontId="0" fillId="0" borderId="1" xfId="0" applyNumberFormat="1" applyBorder="1" applyAlignment="1"/>
    <xf numFmtId="0" fontId="0" fillId="3" borderId="8" xfId="0" applyFill="1" applyBorder="1" applyProtection="1">
      <protection locked="0"/>
    </xf>
    <xf numFmtId="0" fontId="0" fillId="3" borderId="12" xfId="0" applyFill="1" applyBorder="1" applyProtection="1">
      <protection locked="0"/>
    </xf>
    <xf numFmtId="0" fontId="17" fillId="3" borderId="21" xfId="28" applyFont="1" applyFill="1" applyBorder="1" applyAlignment="1" applyProtection="1">
      <alignment wrapText="1"/>
      <protection locked="0"/>
    </xf>
    <xf numFmtId="38" fontId="0" fillId="3" borderId="8" xfId="10" applyNumberFormat="1" applyFont="1" applyFill="1" applyBorder="1" applyProtection="1">
      <protection locked="0"/>
    </xf>
    <xf numFmtId="38" fontId="0" fillId="3" borderId="21" xfId="10" applyNumberFormat="1" applyFont="1" applyFill="1" applyBorder="1" applyProtection="1">
      <protection locked="0"/>
    </xf>
    <xf numFmtId="0" fontId="17" fillId="3" borderId="21" xfId="28" applyFont="1" applyFill="1" applyBorder="1" applyProtection="1">
      <protection locked="0"/>
    </xf>
    <xf numFmtId="0" fontId="17" fillId="3" borderId="1" xfId="28" applyFont="1" applyFill="1" applyBorder="1" applyProtection="1">
      <protection locked="0"/>
    </xf>
    <xf numFmtId="38" fontId="0" fillId="0" borderId="12" xfId="10" applyNumberFormat="1" applyFont="1" applyFill="1" applyBorder="1"/>
    <xf numFmtId="38" fontId="0" fillId="0" borderId="1" xfId="10" applyNumberFormat="1" applyFont="1" applyFill="1" applyBorder="1"/>
    <xf numFmtId="38" fontId="0" fillId="0" borderId="8" xfId="10" applyNumberFormat="1" applyFont="1" applyFill="1" applyBorder="1"/>
    <xf numFmtId="38" fontId="0" fillId="0" borderId="21" xfId="10" applyNumberFormat="1" applyFont="1" applyFill="1" applyBorder="1"/>
    <xf numFmtId="49" fontId="0" fillId="3" borderId="1" xfId="0" applyNumberFormat="1" applyFill="1" applyBorder="1" applyAlignment="1" applyProtection="1">
      <alignment horizontal="left" vertical="top" wrapText="1"/>
      <protection locked="0"/>
    </xf>
    <xf numFmtId="0" fontId="17" fillId="0" borderId="3" xfId="0" applyFont="1" applyBorder="1" applyAlignment="1" applyProtection="1">
      <alignment horizontal="center"/>
      <protection hidden="1"/>
    </xf>
    <xf numFmtId="0" fontId="3" fillId="0" borderId="0" xfId="0" applyFont="1" applyBorder="1" applyAlignment="1">
      <alignment vertical="center"/>
    </xf>
    <xf numFmtId="0" fontId="17" fillId="0" borderId="0" xfId="0" applyFont="1"/>
    <xf numFmtId="0" fontId="0" fillId="0" borderId="3" xfId="0" applyBorder="1"/>
    <xf numFmtId="0" fontId="0" fillId="0" borderId="0" xfId="0" applyBorder="1"/>
    <xf numFmtId="0" fontId="0" fillId="0" borderId="7" xfId="0" applyBorder="1"/>
    <xf numFmtId="0" fontId="0" fillId="0" borderId="0" xfId="0" applyBorder="1" applyAlignment="1"/>
    <xf numFmtId="0" fontId="0" fillId="0" borderId="0" xfId="0" applyBorder="1" applyProtection="1">
      <protection hidden="1"/>
    </xf>
    <xf numFmtId="0" fontId="7" fillId="0" borderId="7" xfId="0" applyFont="1" applyBorder="1" applyAlignment="1" applyProtection="1">
      <alignment horizontal="left"/>
      <protection hidden="1"/>
    </xf>
    <xf numFmtId="0" fontId="0" fillId="0" borderId="0" xfId="0" applyBorder="1" applyAlignment="1">
      <alignment horizontal="left" vertical="top" wrapText="1"/>
    </xf>
    <xf numFmtId="0" fontId="0" fillId="0" borderId="7" xfId="0" applyBorder="1" applyProtection="1">
      <protection hidden="1"/>
    </xf>
    <xf numFmtId="0" fontId="0" fillId="0" borderId="0" xfId="0" applyAlignment="1">
      <alignment vertical="top"/>
    </xf>
    <xf numFmtId="0" fontId="0" fillId="0" borderId="0" xfId="0" applyBorder="1" applyAlignment="1">
      <alignment vertical="top"/>
    </xf>
    <xf numFmtId="49" fontId="0" fillId="0" borderId="0" xfId="0" applyNumberFormat="1" applyBorder="1" applyAlignment="1">
      <alignment horizontal="right" vertical="top"/>
    </xf>
    <xf numFmtId="49" fontId="0" fillId="6" borderId="0" xfId="0" applyNumberFormat="1" applyFill="1" applyBorder="1" applyAlignment="1">
      <alignment horizontal="right" vertical="top"/>
    </xf>
    <xf numFmtId="0" fontId="3" fillId="0" borderId="3" xfId="0" applyFont="1" applyBorder="1" applyAlignment="1">
      <alignment vertical="top"/>
    </xf>
    <xf numFmtId="0" fontId="3" fillId="0" borderId="0" xfId="0" applyFont="1" applyBorder="1" applyAlignment="1">
      <alignment vertical="top"/>
    </xf>
    <xf numFmtId="0" fontId="3" fillId="0" borderId="7" xfId="0" applyFont="1" applyBorder="1" applyAlignment="1">
      <alignment vertical="top"/>
    </xf>
    <xf numFmtId="0" fontId="0" fillId="6" borderId="0" xfId="0" applyFill="1" applyBorder="1" applyAlignment="1">
      <alignment vertical="top"/>
    </xf>
    <xf numFmtId="0" fontId="0" fillId="0" borderId="8" xfId="0" applyBorder="1" applyAlignment="1">
      <alignment vertical="top"/>
    </xf>
    <xf numFmtId="0" fontId="0" fillId="6" borderId="6" xfId="0" applyFill="1" applyBorder="1" applyAlignment="1">
      <alignment vertical="top"/>
    </xf>
    <xf numFmtId="49" fontId="0" fillId="0" borderId="3" xfId="0" applyNumberFormat="1" applyBorder="1" applyAlignment="1">
      <alignment vertical="top"/>
    </xf>
    <xf numFmtId="49" fontId="0" fillId="6" borderId="7" xfId="0" applyNumberFormat="1" applyFill="1" applyBorder="1" applyAlignment="1">
      <alignment vertical="top"/>
    </xf>
    <xf numFmtId="0" fontId="0" fillId="0" borderId="3" xfId="0" applyBorder="1" applyAlignment="1">
      <alignment vertical="top"/>
    </xf>
    <xf numFmtId="0" fontId="0" fillId="6" borderId="7" xfId="0" applyFill="1" applyBorder="1" applyAlignment="1">
      <alignment vertical="top"/>
    </xf>
    <xf numFmtId="49" fontId="0" fillId="0" borderId="5" xfId="0" applyNumberFormat="1" applyFont="1" applyBorder="1" applyAlignment="1">
      <alignment vertical="top" wrapText="1" shrinkToFit="1"/>
    </xf>
    <xf numFmtId="49" fontId="0" fillId="0" borderId="7" xfId="0" applyNumberFormat="1" applyFont="1" applyBorder="1" applyAlignment="1">
      <alignment horizontal="center" vertical="top" wrapText="1" shrinkToFit="1"/>
    </xf>
    <xf numFmtId="49" fontId="0" fillId="0" borderId="10" xfId="0" applyNumberFormat="1" applyFont="1" applyBorder="1" applyAlignment="1">
      <alignment horizontal="center" vertical="top" wrapText="1" shrinkToFit="1"/>
    </xf>
    <xf numFmtId="49" fontId="0" fillId="0" borderId="12" xfId="0" applyNumberFormat="1" applyFont="1" applyBorder="1" applyAlignment="1">
      <alignment horizontal="right" vertical="top"/>
    </xf>
    <xf numFmtId="0" fontId="0" fillId="3" borderId="8" xfId="0" applyFill="1" applyBorder="1" applyAlignment="1" applyProtection="1">
      <alignment vertical="top"/>
      <protection locked="0"/>
    </xf>
    <xf numFmtId="38" fontId="17" fillId="3" borderId="21" xfId="0" applyNumberFormat="1" applyFont="1" applyFill="1" applyBorder="1" applyAlignment="1" applyProtection="1">
      <alignment horizontal="right" vertical="top"/>
      <protection locked="0"/>
    </xf>
    <xf numFmtId="0" fontId="0" fillId="0" borderId="5" xfId="0" applyBorder="1" applyAlignment="1">
      <alignment vertical="top"/>
    </xf>
    <xf numFmtId="0" fontId="0" fillId="6" borderId="4" xfId="0" applyFill="1" applyBorder="1" applyAlignment="1">
      <alignment vertical="top"/>
    </xf>
    <xf numFmtId="0" fontId="0" fillId="0" borderId="3" xfId="0" applyFill="1" applyBorder="1" applyAlignment="1">
      <alignment vertical="top"/>
    </xf>
    <xf numFmtId="0" fontId="0" fillId="0" borderId="12" xfId="0" applyFont="1" applyBorder="1" applyAlignment="1">
      <alignment vertical="top"/>
    </xf>
    <xf numFmtId="0" fontId="0" fillId="3" borderId="12" xfId="0" applyFill="1" applyBorder="1" applyAlignment="1" applyProtection="1">
      <alignment vertical="top"/>
      <protection locked="0"/>
    </xf>
    <xf numFmtId="38" fontId="17" fillId="3" borderId="1" xfId="0" applyNumberFormat="1" applyFont="1" applyFill="1" applyBorder="1" applyAlignment="1" applyProtection="1">
      <alignment horizontal="right" vertical="top"/>
      <protection locked="0"/>
    </xf>
    <xf numFmtId="0" fontId="3" fillId="0" borderId="0" xfId="0" applyFont="1" applyBorder="1" applyAlignment="1">
      <alignment vertical="top"/>
    </xf>
    <xf numFmtId="0" fontId="0" fillId="0" borderId="7" xfId="0" applyBorder="1" applyAlignment="1">
      <alignment vertical="top"/>
    </xf>
    <xf numFmtId="0" fontId="0" fillId="0" borderId="0" xfId="0" applyAlignment="1">
      <alignment vertical="top" wrapText="1"/>
    </xf>
    <xf numFmtId="0" fontId="0" fillId="0" borderId="7" xfId="0" applyBorder="1" applyAlignment="1">
      <alignment horizontal="left" vertical="top" wrapText="1"/>
    </xf>
    <xf numFmtId="49" fontId="0" fillId="0" borderId="8" xfId="0" applyNumberFormat="1" applyFont="1" applyFill="1" applyBorder="1" applyAlignment="1">
      <alignment horizontal="right" vertical="top"/>
    </xf>
    <xf numFmtId="49" fontId="0" fillId="0" borderId="5" xfId="0" applyNumberFormat="1" applyFont="1" applyFill="1" applyBorder="1" applyAlignment="1">
      <alignment horizontal="right" vertical="top"/>
    </xf>
    <xf numFmtId="0" fontId="0" fillId="0" borderId="3" xfId="0" applyFont="1" applyBorder="1" applyAlignment="1">
      <alignment vertical="top"/>
    </xf>
    <xf numFmtId="0" fontId="0" fillId="0" borderId="0" xfId="0" applyFill="1" applyBorder="1" applyAlignment="1">
      <alignment vertical="top"/>
    </xf>
    <xf numFmtId="49" fontId="0" fillId="0" borderId="12" xfId="0" applyNumberFormat="1" applyFont="1" applyFill="1" applyBorder="1" applyAlignment="1">
      <alignment horizontal="right" vertical="top"/>
    </xf>
    <xf numFmtId="49" fontId="0" fillId="3" borderId="8" xfId="0" applyNumberFormat="1" applyFill="1" applyBorder="1" applyAlignment="1" applyProtection="1">
      <alignment vertical="top"/>
      <protection locked="0"/>
    </xf>
    <xf numFmtId="49" fontId="0" fillId="3" borderId="12" xfId="0" applyNumberFormat="1" applyFill="1" applyBorder="1" applyAlignment="1" applyProtection="1">
      <alignment vertical="top"/>
      <protection locked="0"/>
    </xf>
    <xf numFmtId="38" fontId="0" fillId="3" borderId="21" xfId="0" applyNumberFormat="1" applyFill="1" applyBorder="1" applyAlignment="1" applyProtection="1">
      <alignment vertical="top"/>
      <protection locked="0"/>
    </xf>
    <xf numFmtId="38" fontId="0" fillId="3" borderId="1" xfId="0" applyNumberFormat="1" applyFill="1" applyBorder="1" applyAlignment="1" applyProtection="1">
      <alignment vertical="top"/>
      <protection locked="0"/>
    </xf>
    <xf numFmtId="49" fontId="0" fillId="3" borderId="8" xfId="0" applyNumberFormat="1" applyFill="1" applyBorder="1" applyAlignment="1" applyProtection="1">
      <alignment vertical="top" wrapText="1"/>
      <protection locked="0"/>
    </xf>
    <xf numFmtId="49" fontId="0" fillId="3" borderId="12" xfId="0" applyNumberFormat="1" applyFill="1" applyBorder="1" applyAlignment="1" applyProtection="1">
      <alignment vertical="top" wrapText="1"/>
      <protection locked="0"/>
    </xf>
    <xf numFmtId="173" fontId="0" fillId="3" borderId="8" xfId="0" applyNumberFormat="1" applyFill="1" applyBorder="1" applyAlignment="1" applyProtection="1">
      <alignment horizontal="center" vertical="top"/>
      <protection locked="0"/>
    </xf>
    <xf numFmtId="173" fontId="0" fillId="3" borderId="12" xfId="0" applyNumberFormat="1" applyFill="1" applyBorder="1" applyAlignment="1" applyProtection="1">
      <alignment horizontal="center" vertical="top"/>
      <protection locked="0"/>
    </xf>
    <xf numFmtId="49" fontId="0" fillId="3" borderId="1" xfId="0" applyNumberFormat="1" applyFill="1" applyBorder="1" applyAlignment="1" applyProtection="1">
      <alignment horizontal="center" vertical="top"/>
      <protection locked="0"/>
    </xf>
    <xf numFmtId="0" fontId="18" fillId="0" borderId="0" xfId="0" applyFont="1" applyBorder="1" applyAlignment="1">
      <alignment vertical="top"/>
    </xf>
    <xf numFmtId="0" fontId="18" fillId="0" borderId="7" xfId="0" applyFont="1" applyBorder="1" applyAlignment="1">
      <alignment vertical="top"/>
    </xf>
    <xf numFmtId="0" fontId="18" fillId="0" borderId="0" xfId="0" applyFont="1" applyBorder="1" applyAlignment="1"/>
    <xf numFmtId="0" fontId="18" fillId="0" borderId="7" xfId="0" applyFont="1" applyBorder="1" applyAlignment="1"/>
    <xf numFmtId="0" fontId="18" fillId="0" borderId="3" xfId="0" applyFont="1" applyBorder="1" applyAlignment="1">
      <alignment vertical="center"/>
    </xf>
    <xf numFmtId="0" fontId="33" fillId="0" borderId="9" xfId="0" applyFont="1" applyBorder="1" applyAlignment="1">
      <alignment vertical="center"/>
    </xf>
    <xf numFmtId="0" fontId="0" fillId="0" borderId="7" xfId="0" applyFill="1" applyBorder="1" applyAlignment="1" applyProtection="1">
      <alignment horizontal="center"/>
      <protection hidden="1"/>
    </xf>
    <xf numFmtId="0" fontId="0" fillId="0" borderId="0" xfId="0" applyBorder="1" applyAlignment="1">
      <alignment horizontal="left" vertical="top" wrapText="1"/>
    </xf>
    <xf numFmtId="0" fontId="33" fillId="0" borderId="9" xfId="0" applyFont="1" applyBorder="1" applyAlignment="1">
      <alignment horizontal="left" vertical="center"/>
    </xf>
    <xf numFmtId="0" fontId="3" fillId="0" borderId="0" xfId="0" applyFont="1" applyBorder="1" applyAlignment="1">
      <alignment vertical="top"/>
    </xf>
    <xf numFmtId="0" fontId="0" fillId="0" borderId="3" xfId="0" applyBorder="1" applyAlignment="1">
      <alignment horizontal="left" vertical="top" wrapText="1"/>
    </xf>
    <xf numFmtId="0" fontId="0" fillId="0" borderId="6" xfId="0" applyBorder="1" applyProtection="1">
      <protection hidden="1"/>
    </xf>
    <xf numFmtId="0" fontId="0" fillId="0" borderId="0" xfId="0" applyBorder="1"/>
    <xf numFmtId="0" fontId="0" fillId="0" borderId="0" xfId="0" applyBorder="1" applyProtection="1">
      <protection hidden="1"/>
    </xf>
    <xf numFmtId="0" fontId="0" fillId="3" borderId="1" xfId="0" applyFill="1" applyBorder="1" applyAlignment="1" applyProtection="1">
      <alignment vertical="top"/>
      <protection locked="0"/>
    </xf>
    <xf numFmtId="0" fontId="0" fillId="0" borderId="0" xfId="0" applyBorder="1" applyAlignment="1">
      <alignment vertical="center" wrapText="1"/>
    </xf>
    <xf numFmtId="49" fontId="0" fillId="0" borderId="8" xfId="0" applyNumberFormat="1" applyFont="1" applyBorder="1" applyAlignment="1">
      <alignment horizontal="right" vertical="top"/>
    </xf>
    <xf numFmtId="0" fontId="17" fillId="0" borderId="0" xfId="0" applyFont="1" applyBorder="1" applyAlignment="1">
      <alignment vertical="center"/>
    </xf>
    <xf numFmtId="0" fontId="27" fillId="0" borderId="0" xfId="85"/>
    <xf numFmtId="0" fontId="27" fillId="0" borderId="0" xfId="85" applyAlignment="1">
      <alignment vertical="center"/>
    </xf>
    <xf numFmtId="0" fontId="38" fillId="0" borderId="0" xfId="85" applyFont="1" applyAlignment="1">
      <alignment vertical="center"/>
    </xf>
    <xf numFmtId="0" fontId="38" fillId="0" borderId="0" xfId="85" applyFont="1"/>
    <xf numFmtId="49" fontId="0" fillId="0" borderId="0" xfId="0" quotePrefix="1" applyNumberFormat="1" applyAlignment="1">
      <alignment horizontal="left"/>
    </xf>
    <xf numFmtId="49" fontId="0" fillId="9" borderId="0" xfId="0" quotePrefix="1" applyNumberFormat="1" applyFill="1" applyAlignment="1">
      <alignment horizontal="left"/>
    </xf>
    <xf numFmtId="0" fontId="40" fillId="0" borderId="0" xfId="85" applyFont="1"/>
    <xf numFmtId="0" fontId="27" fillId="0" borderId="11" xfId="85" quotePrefix="1" applyBorder="1" applyAlignment="1">
      <alignment horizontal="center"/>
    </xf>
    <xf numFmtId="0" fontId="27" fillId="0" borderId="22" xfId="85" quotePrefix="1" applyBorder="1" applyAlignment="1">
      <alignment horizontal="center"/>
    </xf>
    <xf numFmtId="0" fontId="27" fillId="0" borderId="23" xfId="85" quotePrefix="1" applyBorder="1" applyAlignment="1">
      <alignment horizontal="center"/>
    </xf>
    <xf numFmtId="0" fontId="27" fillId="0" borderId="24" xfId="85" quotePrefix="1" applyBorder="1" applyAlignment="1">
      <alignment horizontal="center"/>
    </xf>
    <xf numFmtId="0" fontId="31" fillId="0" borderId="11" xfId="85" quotePrefix="1" applyFont="1" applyBorder="1" applyAlignment="1">
      <alignment horizontal="center"/>
    </xf>
    <xf numFmtId="38" fontId="27" fillId="3" borderId="25" xfId="85" applyNumberFormat="1" applyFill="1" applyBorder="1" applyProtection="1">
      <protection locked="0"/>
    </xf>
    <xf numFmtId="38" fontId="31" fillId="0" borderId="26" xfId="85" applyNumberFormat="1" applyFont="1" applyBorder="1"/>
    <xf numFmtId="38" fontId="27" fillId="0" borderId="27" xfId="85" applyNumberFormat="1" applyBorder="1"/>
    <xf numFmtId="170" fontId="39" fillId="0" borderId="7" xfId="85" applyNumberFormat="1" applyFont="1" applyBorder="1"/>
    <xf numFmtId="0" fontId="31" fillId="0" borderId="0" xfId="85" applyFont="1"/>
    <xf numFmtId="49" fontId="28" fillId="0" borderId="0" xfId="85" applyNumberFormat="1" applyFont="1" applyBorder="1" applyAlignment="1">
      <alignment horizontal="center"/>
    </xf>
    <xf numFmtId="0" fontId="28" fillId="0" borderId="0" xfId="85" applyFont="1" applyBorder="1"/>
    <xf numFmtId="0" fontId="28" fillId="0" borderId="0" xfId="85" applyFont="1" applyBorder="1" applyAlignment="1">
      <alignment horizontal="center"/>
    </xf>
    <xf numFmtId="170" fontId="28" fillId="0" borderId="0" xfId="85" applyNumberFormat="1" applyFont="1" applyBorder="1"/>
    <xf numFmtId="0" fontId="27" fillId="0" borderId="3" xfId="85" applyBorder="1"/>
    <xf numFmtId="0" fontId="27" fillId="0" borderId="0" xfId="85" applyBorder="1"/>
    <xf numFmtId="0" fontId="31" fillId="0" borderId="7" xfId="85" applyFont="1" applyBorder="1"/>
    <xf numFmtId="0" fontId="30" fillId="0" borderId="9" xfId="85" applyFont="1" applyBorder="1" applyAlignment="1"/>
    <xf numFmtId="0" fontId="39" fillId="9" borderId="0" xfId="85" applyFont="1" applyFill="1" applyBorder="1" applyAlignment="1">
      <alignment horizontal="center" vertical="center"/>
    </xf>
    <xf numFmtId="0" fontId="31" fillId="9" borderId="0" xfId="85" applyFont="1" applyFill="1" applyBorder="1" applyAlignment="1">
      <alignment horizontal="left" vertical="center"/>
    </xf>
    <xf numFmtId="0" fontId="39" fillId="0" borderId="0" xfId="85" applyFont="1" applyBorder="1" applyAlignment="1">
      <alignment horizontal="center" vertical="center"/>
    </xf>
    <xf numFmtId="0" fontId="28" fillId="9" borderId="0" xfId="85" applyFont="1" applyFill="1" applyBorder="1"/>
    <xf numFmtId="0" fontId="27" fillId="0" borderId="0" xfId="85" applyFill="1" applyBorder="1"/>
    <xf numFmtId="0" fontId="27" fillId="9" borderId="0" xfId="85" applyFill="1" applyBorder="1"/>
    <xf numFmtId="0" fontId="27" fillId="0" borderId="0" xfId="85" applyBorder="1" applyAlignment="1">
      <alignment horizontal="left"/>
    </xf>
    <xf numFmtId="0" fontId="39" fillId="0" borderId="0" xfId="85" applyFont="1" applyBorder="1" applyAlignment="1">
      <alignment horizontal="left" vertical="top"/>
    </xf>
    <xf numFmtId="0" fontId="28" fillId="0" borderId="0" xfId="85" applyFont="1" applyFill="1" applyBorder="1"/>
    <xf numFmtId="0" fontId="27" fillId="0" borderId="0" xfId="85" applyBorder="1" applyAlignment="1">
      <alignment horizontal="left" vertical="top"/>
    </xf>
    <xf numFmtId="0" fontId="0" fillId="9" borderId="0" xfId="0" applyFill="1" applyBorder="1"/>
    <xf numFmtId="38" fontId="27" fillId="0" borderId="25" xfId="85" applyNumberFormat="1" applyBorder="1"/>
    <xf numFmtId="38" fontId="27" fillId="0" borderId="1" xfId="85" applyNumberFormat="1" applyBorder="1"/>
    <xf numFmtId="38" fontId="31" fillId="0" borderId="28" xfId="85" applyNumberFormat="1" applyFont="1" applyBorder="1"/>
    <xf numFmtId="0" fontId="0" fillId="0" borderId="0" xfId="0" applyBorder="1" applyAlignment="1">
      <alignment vertical="center"/>
    </xf>
    <xf numFmtId="0" fontId="18" fillId="0" borderId="3" xfId="0" applyFont="1" applyBorder="1" applyAlignment="1">
      <alignment horizontal="left" vertical="center"/>
    </xf>
    <xf numFmtId="0" fontId="18" fillId="0" borderId="0" xfId="0" applyFont="1" applyBorder="1" applyAlignment="1">
      <alignment horizontal="left" vertical="center"/>
    </xf>
    <xf numFmtId="0" fontId="7" fillId="0" borderId="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7" fillId="5" borderId="0" xfId="0" applyFont="1" applyFill="1" applyBorder="1" applyAlignment="1">
      <alignment horizontal="center" vertical="center"/>
    </xf>
    <xf numFmtId="0" fontId="8" fillId="0" borderId="1" xfId="0" applyFont="1" applyFill="1" applyBorder="1" applyAlignment="1">
      <alignment vertical="center"/>
    </xf>
    <xf numFmtId="0" fontId="8" fillId="0" borderId="2" xfId="0" applyFont="1" applyFill="1" applyBorder="1" applyAlignment="1" applyProtection="1">
      <alignment horizontal="left" vertical="center"/>
    </xf>
    <xf numFmtId="38" fontId="8" fillId="0" borderId="11" xfId="0" applyNumberFormat="1" applyFont="1" applyFill="1" applyBorder="1" applyAlignment="1" applyProtection="1">
      <alignment horizontal="right" vertical="center"/>
    </xf>
    <xf numFmtId="0" fontId="3" fillId="0" borderId="1" xfId="0" applyFont="1" applyBorder="1" applyAlignment="1">
      <alignment vertical="center"/>
    </xf>
    <xf numFmtId="0" fontId="3" fillId="0" borderId="13" xfId="0" applyFont="1" applyBorder="1" applyAlignment="1">
      <alignment vertical="center"/>
    </xf>
    <xf numFmtId="38" fontId="17" fillId="3" borderId="1" xfId="0" applyNumberFormat="1" applyFont="1" applyFill="1" applyBorder="1" applyAlignment="1" applyProtection="1">
      <alignment horizontal="right" vertical="center"/>
      <protection locked="0"/>
    </xf>
    <xf numFmtId="0" fontId="0" fillId="6" borderId="0" xfId="0" applyFill="1" applyBorder="1" applyAlignment="1">
      <alignment vertical="center" wrapText="1"/>
    </xf>
    <xf numFmtId="0" fontId="0" fillId="0" borderId="0" xfId="0" applyBorder="1"/>
    <xf numFmtId="0" fontId="0" fillId="0" borderId="7" xfId="0" applyBorder="1"/>
    <xf numFmtId="0" fontId="0" fillId="0" borderId="8" xfId="0" applyBorder="1"/>
    <xf numFmtId="0" fontId="0" fillId="0" borderId="9" xfId="0" applyBorder="1"/>
    <xf numFmtId="0" fontId="0" fillId="0" borderId="0" xfId="0" applyFill="1" applyBorder="1"/>
    <xf numFmtId="0" fontId="3" fillId="0" borderId="0" xfId="0" applyFont="1" applyBorder="1" applyAlignment="1">
      <alignment horizontal="center" vertical="center"/>
    </xf>
    <xf numFmtId="0" fontId="17" fillId="0" borderId="0" xfId="28" applyFont="1" applyFill="1" applyBorder="1" applyAlignment="1">
      <alignment horizontal="center" vertical="center" wrapText="1"/>
    </xf>
    <xf numFmtId="0" fontId="17" fillId="0" borderId="0" xfId="0" applyFont="1" applyBorder="1" applyAlignment="1">
      <alignment horizontal="center"/>
    </xf>
    <xf numFmtId="49" fontId="0" fillId="3" borderId="8" xfId="0" applyNumberFormat="1" applyFill="1" applyBorder="1" applyAlignment="1" applyProtection="1">
      <alignment horizontal="center" vertical="top"/>
      <protection locked="0"/>
    </xf>
    <xf numFmtId="38" fontId="0" fillId="3" borderId="8" xfId="0" applyNumberFormat="1" applyFill="1" applyBorder="1" applyAlignment="1" applyProtection="1">
      <alignment vertical="top"/>
      <protection locked="0"/>
    </xf>
    <xf numFmtId="49" fontId="0" fillId="3" borderId="1" xfId="0" applyNumberFormat="1" applyFill="1" applyBorder="1" applyAlignment="1" applyProtection="1">
      <alignment vertical="top"/>
      <protection locked="0"/>
    </xf>
    <xf numFmtId="0" fontId="0" fillId="3" borderId="21"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2" borderId="4" xfId="0" applyFill="1" applyBorder="1" applyAlignment="1"/>
    <xf numFmtId="0" fontId="0" fillId="0" borderId="5" xfId="0" applyBorder="1" applyAlignment="1"/>
    <xf numFmtId="0" fontId="0" fillId="0" borderId="2" xfId="0" applyBorder="1" applyAlignment="1"/>
    <xf numFmtId="0" fontId="0" fillId="0" borderId="4" xfId="0" applyBorder="1" applyAlignment="1"/>
    <xf numFmtId="0" fontId="0" fillId="0" borderId="3" xfId="0" applyFont="1" applyBorder="1" applyAlignment="1">
      <alignment horizontal="left" vertical="top" wrapText="1"/>
    </xf>
    <xf numFmtId="0" fontId="0" fillId="0" borderId="1" xfId="0" applyFont="1" applyBorder="1" applyAlignment="1">
      <alignment vertical="top"/>
    </xf>
    <xf numFmtId="49" fontId="0" fillId="3" borderId="19" xfId="0" applyNumberFormat="1" applyFill="1" applyBorder="1" applyAlignment="1" applyProtection="1">
      <alignment vertical="top"/>
      <protection locked="0"/>
    </xf>
    <xf numFmtId="0" fontId="0" fillId="0" borderId="0" xfId="0" applyFill="1" applyBorder="1"/>
    <xf numFmtId="0" fontId="3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32" fillId="0" borderId="0" xfId="0" applyFont="1" applyFill="1" applyBorder="1" applyAlignment="1">
      <alignment vertical="top"/>
    </xf>
    <xf numFmtId="0" fontId="17" fillId="0" borderId="0" xfId="0" applyFont="1" applyBorder="1"/>
    <xf numFmtId="0" fontId="41" fillId="0" borderId="0" xfId="0" applyFont="1" applyFill="1" applyBorder="1"/>
    <xf numFmtId="0" fontId="17" fillId="0" borderId="0" xfId="0" applyFont="1" applyFill="1" applyBorder="1"/>
    <xf numFmtId="0" fontId="17" fillId="0" borderId="0" xfId="0" applyFont="1" applyFill="1" applyBorder="1" applyAlignment="1">
      <alignment vertical="center"/>
    </xf>
    <xf numFmtId="0" fontId="17" fillId="10" borderId="0" xfId="0" applyFont="1" applyFill="1" applyBorder="1" applyAlignment="1" applyProtection="1">
      <alignment horizontal="center" vertical="center" wrapText="1"/>
      <protection hidden="1"/>
    </xf>
    <xf numFmtId="0" fontId="41" fillId="0" borderId="0" xfId="0" applyFont="1" applyBorder="1"/>
    <xf numFmtId="0" fontId="31" fillId="0" borderId="0" xfId="85" applyFont="1" applyFill="1"/>
    <xf numFmtId="0" fontId="31" fillId="0" borderId="0" xfId="85" applyFont="1" applyAlignment="1">
      <alignment vertical="center"/>
    </xf>
    <xf numFmtId="0" fontId="17" fillId="0" borderId="0" xfId="0" applyFont="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vertical="top" wrapText="1"/>
    </xf>
    <xf numFmtId="0" fontId="17" fillId="0" borderId="0" xfId="0" applyFont="1" applyAlignment="1">
      <alignment vertical="top"/>
    </xf>
    <xf numFmtId="0" fontId="17" fillId="0" borderId="0" xfId="0" applyFont="1" applyFill="1" applyAlignment="1">
      <alignment vertical="top"/>
    </xf>
    <xf numFmtId="0" fontId="17" fillId="11" borderId="0" xfId="0" applyFont="1" applyFill="1" applyBorder="1" applyAlignment="1">
      <alignment vertical="top"/>
    </xf>
    <xf numFmtId="0" fontId="17" fillId="10" borderId="0" xfId="0" applyFont="1" applyFill="1" applyAlignment="1">
      <alignment horizontal="center" vertical="center"/>
    </xf>
    <xf numFmtId="0" fontId="17" fillId="0" borderId="0" xfId="0" applyFont="1" applyAlignment="1">
      <alignment vertical="center" wrapText="1"/>
    </xf>
    <xf numFmtId="0" fontId="17" fillId="0" borderId="0" xfId="0" applyFont="1" applyFill="1" applyBorder="1" applyAlignment="1">
      <alignment vertical="center" wrapText="1"/>
    </xf>
    <xf numFmtId="0" fontId="0" fillId="10" borderId="0" xfId="0" applyFill="1" applyBorder="1"/>
    <xf numFmtId="0" fontId="17" fillId="0" borderId="0" xfId="0" applyFont="1" applyFill="1" applyBorder="1" applyAlignment="1">
      <alignment horizontal="left" vertical="top" wrapText="1"/>
    </xf>
    <xf numFmtId="0" fontId="6" fillId="0" borderId="29" xfId="0" applyFont="1" applyBorder="1" applyAlignment="1" applyProtection="1">
      <alignment horizontal="center" vertical="center"/>
      <protection hidden="1"/>
    </xf>
    <xf numFmtId="49" fontId="0" fillId="0" borderId="0" xfId="0" applyNumberFormat="1" applyBorder="1" applyAlignment="1">
      <alignment vertical="top"/>
    </xf>
    <xf numFmtId="38" fontId="0" fillId="3" borderId="1" xfId="0" applyNumberFormat="1" applyFill="1" applyBorder="1" applyProtection="1">
      <protection locked="0"/>
    </xf>
    <xf numFmtId="38" fontId="0" fillId="0" borderId="19" xfId="0" quotePrefix="1" applyNumberFormat="1" applyFill="1" applyBorder="1"/>
    <xf numFmtId="0" fontId="30" fillId="0" borderId="9" xfId="85" applyFont="1" applyBorder="1" applyAlignment="1">
      <alignment vertical="center"/>
    </xf>
    <xf numFmtId="0" fontId="30" fillId="0" borderId="6" xfId="85" applyFont="1" applyBorder="1" applyAlignment="1">
      <alignment horizontal="right" vertical="center"/>
    </xf>
    <xf numFmtId="49" fontId="0" fillId="3" borderId="8" xfId="0" applyNumberFormat="1" applyFill="1" applyBorder="1" applyAlignment="1" applyProtection="1">
      <alignment vertical="center"/>
      <protection locked="0"/>
    </xf>
    <xf numFmtId="49" fontId="0" fillId="3" borderId="12" xfId="0" applyNumberFormat="1"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0" fontId="0" fillId="0" borderId="12" xfId="0" applyFont="1" applyBorder="1" applyAlignment="1">
      <alignment vertical="center"/>
    </xf>
    <xf numFmtId="173"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center"/>
      <protection locked="0"/>
    </xf>
    <xf numFmtId="0" fontId="0" fillId="0" borderId="0" xfId="0" applyFill="1" applyBorder="1" applyAlignment="1">
      <alignment vertical="center"/>
    </xf>
    <xf numFmtId="0" fontId="27" fillId="0" borderId="0" xfId="85" applyFill="1"/>
    <xf numFmtId="0" fontId="32" fillId="0" borderId="0" xfId="0" applyFont="1" applyFill="1" applyBorder="1" applyAlignment="1">
      <alignment horizontal="center" vertical="center"/>
    </xf>
    <xf numFmtId="38" fontId="14" fillId="0" borderId="5" xfId="0" applyNumberFormat="1" applyFont="1" applyBorder="1" applyAlignment="1">
      <alignment horizontal="center" vertical="top"/>
    </xf>
    <xf numFmtId="0" fontId="14" fillId="0" borderId="2" xfId="0" applyFont="1" applyBorder="1" applyAlignment="1">
      <alignment horizontal="center" vertical="top"/>
    </xf>
    <xf numFmtId="174" fontId="0" fillId="0" borderId="0" xfId="0" applyNumberFormat="1" applyBorder="1" applyAlignment="1">
      <alignment vertical="top"/>
    </xf>
    <xf numFmtId="174" fontId="0" fillId="0" borderId="0" xfId="0" applyNumberFormat="1" applyAlignment="1">
      <alignment vertical="top"/>
    </xf>
    <xf numFmtId="0" fontId="0" fillId="6" borderId="0" xfId="0" applyFill="1" applyAlignment="1">
      <alignment vertical="top"/>
    </xf>
    <xf numFmtId="0" fontId="17" fillId="0" borderId="0" xfId="0" applyFont="1" applyFill="1" applyBorder="1" applyAlignment="1" applyProtection="1">
      <protection hidden="1"/>
    </xf>
    <xf numFmtId="0" fontId="37" fillId="0" borderId="30" xfId="6" applyFont="1" applyBorder="1" applyAlignment="1" applyProtection="1">
      <alignment horizontal="left"/>
      <protection hidden="1"/>
    </xf>
    <xf numFmtId="0" fontId="17" fillId="0" borderId="30" xfId="0" applyFont="1" applyBorder="1" applyAlignment="1" applyProtection="1">
      <protection hidden="1"/>
    </xf>
    <xf numFmtId="0" fontId="12" fillId="0" borderId="0" xfId="6" applyFill="1" applyAlignment="1" applyProtection="1">
      <alignment horizontal="left"/>
      <protection hidden="1"/>
    </xf>
    <xf numFmtId="0" fontId="12" fillId="0" borderId="31" xfId="6" applyBorder="1" applyAlignment="1" applyProtection="1">
      <alignment horizontal="left"/>
      <protection hidden="1"/>
    </xf>
    <xf numFmtId="0" fontId="12" fillId="0" borderId="30" xfId="6" applyBorder="1" applyAlignment="1" applyProtection="1">
      <alignment horizontal="left"/>
      <protection hidden="1"/>
    </xf>
    <xf numFmtId="0" fontId="37" fillId="0" borderId="3" xfId="6" applyFont="1" applyFill="1" applyBorder="1" applyAlignment="1" applyProtection="1">
      <alignment horizontal="left"/>
      <protection hidden="1"/>
    </xf>
    <xf numFmtId="0" fontId="0" fillId="0" borderId="12" xfId="0" applyBorder="1" applyAlignment="1" applyProtection="1">
      <protection hidden="1"/>
    </xf>
    <xf numFmtId="0" fontId="0" fillId="3" borderId="12" xfId="0" applyFill="1" applyBorder="1" applyAlignment="1" applyProtection="1">
      <alignment horizontal="left"/>
      <protection hidden="1"/>
    </xf>
    <xf numFmtId="0" fontId="0" fillId="12" borderId="12" xfId="0" applyFill="1" applyBorder="1" applyAlignment="1" applyProtection="1">
      <protection hidden="1"/>
    </xf>
    <xf numFmtId="0" fontId="0" fillId="1" borderId="12" xfId="0" applyFill="1" applyBorder="1" applyAlignment="1" applyProtection="1">
      <protection hidden="1"/>
    </xf>
    <xf numFmtId="0" fontId="0" fillId="0" borderId="12" xfId="0" applyBorder="1" applyAlignment="1" applyProtection="1">
      <alignment horizontal="center"/>
      <protection hidden="1"/>
    </xf>
    <xf numFmtId="0" fontId="21" fillId="0" borderId="12" xfId="6" applyFont="1" applyBorder="1" applyAlignment="1" applyProtection="1">
      <alignment horizontal="center"/>
      <protection hidden="1"/>
    </xf>
    <xf numFmtId="0" fontId="0" fillId="0" borderId="0" xfId="0" applyBorder="1" applyAlignment="1" applyProtection="1">
      <alignment vertical="top"/>
      <protection hidden="1"/>
    </xf>
    <xf numFmtId="0" fontId="0" fillId="0" borderId="3" xfId="0" applyFill="1" applyBorder="1" applyAlignment="1" applyProtection="1">
      <alignment horizontal="center" vertical="top"/>
      <protection hidden="1"/>
    </xf>
    <xf numFmtId="0" fontId="0" fillId="0" borderId="21" xfId="0" applyFill="1" applyBorder="1" applyAlignment="1" applyProtection="1">
      <alignment horizontal="center" vertical="center"/>
      <protection hidden="1"/>
    </xf>
    <xf numFmtId="49" fontId="0" fillId="0" borderId="3" xfId="0" applyNumberFormat="1" applyBorder="1" applyAlignment="1" applyProtection="1">
      <alignment vertical="top"/>
      <protection hidden="1"/>
    </xf>
    <xf numFmtId="49" fontId="0" fillId="6" borderId="7" xfId="0" applyNumberFormat="1" applyFill="1" applyBorder="1" applyAlignment="1" applyProtection="1">
      <alignment vertical="top"/>
      <protection hidden="1"/>
    </xf>
    <xf numFmtId="0" fontId="17" fillId="0" borderId="0" xfId="0" applyFont="1" applyBorder="1" applyAlignment="1" applyProtection="1">
      <alignment vertical="top"/>
      <protection hidden="1"/>
    </xf>
    <xf numFmtId="0" fontId="17" fillId="0" borderId="0" xfId="0" applyFont="1" applyFill="1" applyBorder="1" applyAlignment="1" applyProtection="1">
      <alignment vertical="top"/>
      <protection hidden="1"/>
    </xf>
    <xf numFmtId="0" fontId="0" fillId="0" borderId="0" xfId="0" applyAlignment="1" applyProtection="1">
      <alignment vertical="top"/>
      <protection hidden="1"/>
    </xf>
    <xf numFmtId="174" fontId="0" fillId="0" borderId="0" xfId="0" applyNumberFormat="1" applyAlignment="1" applyProtection="1">
      <alignment vertical="top"/>
      <protection hidden="1"/>
    </xf>
    <xf numFmtId="49" fontId="0" fillId="0" borderId="5" xfId="0" applyNumberFormat="1" applyFont="1" applyBorder="1" applyAlignment="1" applyProtection="1">
      <alignment vertical="top" wrapText="1" shrinkToFit="1"/>
      <protection hidden="1"/>
    </xf>
    <xf numFmtId="49" fontId="0" fillId="0" borderId="7" xfId="0" applyNumberFormat="1" applyFont="1" applyBorder="1" applyAlignment="1" applyProtection="1">
      <alignment horizontal="center" vertical="top" wrapText="1" shrinkToFit="1"/>
      <protection hidden="1"/>
    </xf>
    <xf numFmtId="0" fontId="0" fillId="0" borderId="3" xfId="0" applyBorder="1" applyAlignment="1" applyProtection="1">
      <alignment vertical="top"/>
      <protection hidden="1"/>
    </xf>
    <xf numFmtId="0" fontId="0" fillId="6" borderId="7" xfId="0" applyFill="1" applyBorder="1" applyAlignment="1" applyProtection="1">
      <alignment vertical="top"/>
      <protection hidden="1"/>
    </xf>
    <xf numFmtId="49" fontId="0" fillId="0" borderId="10" xfId="0" applyNumberFormat="1" applyFont="1" applyBorder="1" applyAlignment="1" applyProtection="1">
      <alignment horizontal="center" vertical="top" wrapText="1" shrinkToFit="1"/>
      <protection hidden="1"/>
    </xf>
    <xf numFmtId="49" fontId="0" fillId="0" borderId="0" xfId="0" applyNumberFormat="1" applyBorder="1" applyAlignment="1" applyProtection="1">
      <alignment vertical="top"/>
      <protection hidden="1"/>
    </xf>
    <xf numFmtId="49" fontId="0" fillId="0" borderId="0" xfId="0" applyNumberFormat="1" applyBorder="1" applyAlignment="1" applyProtection="1">
      <alignment horizontal="right" vertical="top"/>
      <protection hidden="1"/>
    </xf>
    <xf numFmtId="49" fontId="0" fillId="6" borderId="0" xfId="0" applyNumberFormat="1" applyFill="1" applyBorder="1" applyAlignment="1" applyProtection="1">
      <alignment horizontal="right" vertical="top"/>
      <protection hidden="1"/>
    </xf>
    <xf numFmtId="0" fontId="0" fillId="6" borderId="0" xfId="0" applyFill="1" applyBorder="1" applyAlignment="1" applyProtection="1">
      <alignment vertical="top"/>
      <protection hidden="1"/>
    </xf>
    <xf numFmtId="0" fontId="0" fillId="0" borderId="8" xfId="0" applyBorder="1" applyAlignment="1" applyProtection="1">
      <alignment vertical="top"/>
      <protection hidden="1"/>
    </xf>
    <xf numFmtId="0" fontId="0" fillId="6" borderId="6" xfId="0" applyFill="1" applyBorder="1" applyAlignment="1" applyProtection="1">
      <alignment vertical="top"/>
      <protection hidden="1"/>
    </xf>
    <xf numFmtId="0" fontId="0" fillId="0" borderId="3" xfId="0" applyFill="1" applyBorder="1" applyAlignment="1" applyProtection="1">
      <alignment vertical="top"/>
      <protection hidden="1"/>
    </xf>
    <xf numFmtId="0" fontId="0" fillId="0" borderId="0" xfId="0" applyProtection="1">
      <protection hidden="1"/>
    </xf>
    <xf numFmtId="0" fontId="17" fillId="0" borderId="0" xfId="0" applyFont="1" applyProtection="1">
      <protection hidden="1"/>
    </xf>
    <xf numFmtId="0" fontId="0" fillId="0" borderId="0" xfId="0" applyAlignment="1" applyProtection="1">
      <alignment horizontal="left" vertical="center" wrapText="1"/>
      <protection hidden="1"/>
    </xf>
    <xf numFmtId="0" fontId="0" fillId="0" borderId="0" xfId="0" applyAlignment="1" applyProtection="1">
      <alignment vertical="top" wrapText="1"/>
      <protection hidden="1"/>
    </xf>
    <xf numFmtId="0" fontId="0" fillId="6" borderId="0" xfId="0" applyFill="1" applyBorder="1" applyAlignment="1" applyProtection="1">
      <alignment vertical="top" wrapText="1"/>
      <protection hidden="1"/>
    </xf>
    <xf numFmtId="0" fontId="17" fillId="0" borderId="0" xfId="0" applyFont="1" applyAlignment="1" applyProtection="1">
      <alignment vertical="top"/>
      <protection hidden="1"/>
    </xf>
    <xf numFmtId="0" fontId="0" fillId="0" borderId="0" xfId="0" applyFill="1" applyBorder="1" applyAlignment="1" applyProtection="1">
      <alignment vertical="top"/>
      <protection hidden="1"/>
    </xf>
    <xf numFmtId="49" fontId="0" fillId="6" borderId="0" xfId="0" applyNumberFormat="1" applyFill="1" applyBorder="1" applyAlignment="1" applyProtection="1">
      <alignment vertical="top"/>
      <protection hidden="1"/>
    </xf>
    <xf numFmtId="0" fontId="0" fillId="0" borderId="3" xfId="0" applyFont="1" applyBorder="1" applyAlignment="1" applyProtection="1">
      <alignment vertical="top"/>
      <protection hidden="1"/>
    </xf>
    <xf numFmtId="0" fontId="0" fillId="0" borderId="7" xfId="0" applyFill="1" applyBorder="1" applyAlignment="1" applyProtection="1">
      <alignment vertical="top"/>
      <protection hidden="1"/>
    </xf>
    <xf numFmtId="0" fontId="3" fillId="0" borderId="3" xfId="0" applyFont="1" applyBorder="1" applyAlignment="1" applyProtection="1">
      <alignment vertical="top"/>
      <protection hidden="1"/>
    </xf>
    <xf numFmtId="0" fontId="3" fillId="0" borderId="0" xfId="0" applyFont="1" applyBorder="1" applyAlignment="1" applyProtection="1">
      <alignment vertical="top"/>
      <protection hidden="1"/>
    </xf>
    <xf numFmtId="0" fontId="3" fillId="0" borderId="7" xfId="0" applyFont="1" applyBorder="1" applyAlignment="1" applyProtection="1">
      <alignment vertical="top"/>
      <protection hidden="1"/>
    </xf>
    <xf numFmtId="0" fontId="0" fillId="0" borderId="3"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7" xfId="0" applyBorder="1" applyAlignment="1" applyProtection="1">
      <alignment horizontal="left" vertical="top" wrapText="1"/>
      <protection hidden="1"/>
    </xf>
    <xf numFmtId="0" fontId="0" fillId="0" borderId="7" xfId="0" applyBorder="1" applyAlignment="1" applyProtection="1">
      <alignment vertical="top"/>
      <protection hidden="1"/>
    </xf>
    <xf numFmtId="0" fontId="0" fillId="0" borderId="9" xfId="0" applyFill="1" applyBorder="1" applyAlignment="1" applyProtection="1">
      <alignment vertical="top"/>
      <protection hidden="1"/>
    </xf>
    <xf numFmtId="0" fontId="0" fillId="0" borderId="6" xfId="0" applyFill="1" applyBorder="1" applyAlignment="1" applyProtection="1">
      <alignment vertical="top"/>
      <protection hidden="1"/>
    </xf>
    <xf numFmtId="0" fontId="0" fillId="0" borderId="2" xfId="0" applyFill="1" applyBorder="1" applyAlignment="1" applyProtection="1">
      <alignment vertical="top"/>
      <protection hidden="1"/>
    </xf>
    <xf numFmtId="38" fontId="17" fillId="1" borderId="1" xfId="6" applyNumberFormat="1" applyFont="1" applyFill="1" applyBorder="1" applyAlignment="1" applyProtection="1">
      <alignment vertical="center"/>
      <protection hidden="1"/>
    </xf>
    <xf numFmtId="49" fontId="0" fillId="0" borderId="11" xfId="0" applyNumberFormat="1" applyFill="1" applyBorder="1" applyAlignment="1" applyProtection="1">
      <alignment horizontal="center" vertical="top"/>
      <protection hidden="1"/>
    </xf>
    <xf numFmtId="0" fontId="0" fillId="1" borderId="8" xfId="0" applyFill="1" applyBorder="1" applyAlignment="1" applyProtection="1">
      <alignment vertical="top"/>
      <protection hidden="1"/>
    </xf>
    <xf numFmtId="0" fontId="0" fillId="1" borderId="21" xfId="0" applyFill="1" applyBorder="1" applyAlignment="1" applyProtection="1">
      <alignment vertical="top"/>
      <protection hidden="1"/>
    </xf>
    <xf numFmtId="0" fontId="0" fillId="0" borderId="10" xfId="0" applyNumberFormat="1" applyFill="1" applyBorder="1" applyAlignment="1" applyProtection="1">
      <alignment horizontal="center" vertical="top"/>
      <protection hidden="1"/>
    </xf>
    <xf numFmtId="0" fontId="9" fillId="0" borderId="10" xfId="0" applyFont="1" applyFill="1" applyBorder="1" applyAlignment="1" applyProtection="1">
      <alignment horizontal="center" vertical="center" wrapText="1"/>
      <protection hidden="1"/>
    </xf>
    <xf numFmtId="49" fontId="9" fillId="0" borderId="7" xfId="0" applyNumberFormat="1" applyFont="1" applyFill="1" applyBorder="1" applyAlignment="1" applyProtection="1">
      <alignment horizontal="center" vertical="top"/>
      <protection hidden="1"/>
    </xf>
    <xf numFmtId="49" fontId="9" fillId="0" borderId="10" xfId="0" applyNumberFormat="1" applyFont="1" applyFill="1" applyBorder="1" applyAlignment="1" applyProtection="1">
      <alignment horizontal="center" vertical="top"/>
      <protection hidden="1"/>
    </xf>
    <xf numFmtId="49" fontId="9" fillId="0" borderId="7" xfId="0" applyNumberFormat="1" applyFont="1" applyFill="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3" fillId="0" borderId="9" xfId="0" applyFont="1" applyBorder="1" applyAlignment="1" applyProtection="1">
      <alignment horizontal="left" vertical="center"/>
      <protection hidden="1"/>
    </xf>
    <xf numFmtId="0" fontId="18" fillId="0" borderId="0" xfId="0" applyFont="1" applyBorder="1" applyAlignment="1" applyProtection="1">
      <alignment vertical="top"/>
      <protection hidden="1"/>
    </xf>
    <xf numFmtId="0" fontId="18" fillId="0" borderId="7" xfId="0" applyFont="1" applyBorder="1" applyAlignment="1" applyProtection="1">
      <alignment vertical="top"/>
      <protection hidden="1"/>
    </xf>
    <xf numFmtId="0" fontId="0" fillId="0" borderId="21" xfId="0"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top"/>
      <protection hidden="1"/>
    </xf>
    <xf numFmtId="0" fontId="3" fillId="0" borderId="9" xfId="0" applyFont="1" applyFill="1" applyBorder="1" applyAlignment="1" applyProtection="1">
      <alignment horizontal="center" vertical="top"/>
      <protection hidden="1"/>
    </xf>
    <xf numFmtId="49" fontId="0" fillId="0" borderId="10" xfId="0" applyNumberFormat="1" applyFill="1" applyBorder="1" applyAlignment="1" applyProtection="1">
      <alignment horizontal="center" vertical="center" wrapText="1"/>
      <protection hidden="1"/>
    </xf>
    <xf numFmtId="0" fontId="0" fillId="0" borderId="1" xfId="0" applyFont="1" applyBorder="1" applyAlignment="1" applyProtection="1">
      <alignment horizontal="center" vertical="top"/>
      <protection hidden="1"/>
    </xf>
    <xf numFmtId="0" fontId="0" fillId="0" borderId="1" xfId="0" applyFill="1" applyBorder="1" applyAlignment="1" applyProtection="1">
      <alignment horizontal="left" vertical="center" wrapText="1"/>
      <protection hidden="1"/>
    </xf>
    <xf numFmtId="0" fontId="0" fillId="0" borderId="0" xfId="0" applyFill="1" applyBorder="1" applyAlignment="1" applyProtection="1">
      <alignment horizontal="center" vertical="top"/>
      <protection hidden="1"/>
    </xf>
    <xf numFmtId="0" fontId="0" fillId="0" borderId="1" xfId="0" applyFont="1" applyBorder="1" applyAlignment="1" applyProtection="1">
      <alignment vertical="top"/>
      <protection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center" vertical="center" wrapText="1"/>
      <protection hidden="1"/>
    </xf>
    <xf numFmtId="0" fontId="0" fillId="0" borderId="0" xfId="0" applyFill="1" applyBorder="1" applyAlignment="1" applyProtection="1">
      <alignment horizontal="left" vertical="center" wrapText="1"/>
      <protection hidden="1"/>
    </xf>
    <xf numFmtId="49" fontId="0" fillId="0" borderId="1" xfId="0" applyNumberFormat="1" applyFont="1" applyFill="1" applyBorder="1" applyAlignment="1" applyProtection="1">
      <alignment horizontal="center" vertical="center" wrapText="1"/>
      <protection hidden="1"/>
    </xf>
    <xf numFmtId="49" fontId="0" fillId="0" borderId="1" xfId="0" applyNumberFormat="1"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3" fillId="2" borderId="1" xfId="0" applyFont="1" applyFill="1" applyBorder="1" applyAlignment="1" applyProtection="1">
      <alignment vertical="top"/>
      <protection hidden="1"/>
    </xf>
    <xf numFmtId="0" fontId="0" fillId="0" borderId="3" xfId="0" applyFill="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0" fillId="0" borderId="8" xfId="0" applyBorder="1" applyProtection="1">
      <protection hidden="1"/>
    </xf>
    <xf numFmtId="49" fontId="0" fillId="0" borderId="3"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0" fillId="3" borderId="19" xfId="0" applyNumberFormat="1" applyFill="1" applyBorder="1" applyAlignment="1" applyProtection="1">
      <alignment vertical="top"/>
      <protection hidden="1"/>
    </xf>
    <xf numFmtId="49" fontId="0" fillId="3" borderId="8" xfId="0" applyNumberFormat="1" applyFill="1" applyBorder="1" applyAlignment="1" applyProtection="1">
      <alignment horizontal="left" vertical="top"/>
      <protection hidden="1"/>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0" fillId="0" borderId="34" xfId="0" applyBorder="1" applyAlignment="1" applyProtection="1">
      <alignment vertical="top"/>
      <protection locked="0"/>
    </xf>
    <xf numFmtId="0" fontId="27" fillId="0" borderId="11" xfId="85" quotePrefix="1" applyBorder="1" applyAlignment="1" applyProtection="1">
      <alignment horizontal="center"/>
      <protection hidden="1"/>
    </xf>
    <xf numFmtId="0" fontId="27" fillId="0" borderId="22" xfId="85" quotePrefix="1" applyBorder="1" applyAlignment="1" applyProtection="1">
      <alignment horizontal="center"/>
      <protection hidden="1"/>
    </xf>
    <xf numFmtId="0" fontId="27" fillId="0" borderId="23" xfId="85" quotePrefix="1" applyBorder="1" applyAlignment="1" applyProtection="1">
      <alignment horizontal="center"/>
      <protection hidden="1"/>
    </xf>
    <xf numFmtId="0" fontId="27" fillId="0" borderId="24" xfId="85" quotePrefix="1" applyBorder="1" applyAlignment="1" applyProtection="1">
      <alignment horizontal="center"/>
      <protection hidden="1"/>
    </xf>
    <xf numFmtId="0" fontId="31" fillId="0" borderId="11" xfId="85" quotePrefix="1" applyFont="1" applyBorder="1" applyAlignment="1" applyProtection="1">
      <alignment horizontal="center"/>
      <protection hidden="1"/>
    </xf>
    <xf numFmtId="49" fontId="27" fillId="0" borderId="12" xfId="85" quotePrefix="1" applyNumberFormat="1" applyBorder="1" applyAlignment="1" applyProtection="1">
      <alignment horizontal="right"/>
      <protection hidden="1"/>
    </xf>
    <xf numFmtId="0" fontId="28" fillId="0" borderId="8" xfId="85" applyFont="1" applyBorder="1" applyAlignment="1" applyProtection="1">
      <alignment horizontal="left" wrapText="1"/>
      <protection hidden="1"/>
    </xf>
    <xf numFmtId="0" fontId="28" fillId="0" borderId="9" xfId="85" applyFont="1" applyBorder="1" applyAlignment="1" applyProtection="1">
      <alignment horizontal="left" wrapText="1"/>
      <protection hidden="1"/>
    </xf>
    <xf numFmtId="49" fontId="28" fillId="0" borderId="9" xfId="85" applyNumberFormat="1" applyFont="1" applyBorder="1" applyAlignment="1" applyProtection="1">
      <alignment horizontal="center"/>
      <protection hidden="1"/>
    </xf>
    <xf numFmtId="0" fontId="28" fillId="0" borderId="3" xfId="85" applyFont="1" applyBorder="1" applyAlignment="1" applyProtection="1">
      <alignment horizontal="left" wrapText="1"/>
      <protection hidden="1"/>
    </xf>
    <xf numFmtId="0" fontId="28" fillId="0" borderId="0" xfId="85" applyFont="1" applyBorder="1" applyAlignment="1" applyProtection="1">
      <alignment horizontal="left" wrapText="1"/>
      <protection hidden="1"/>
    </xf>
    <xf numFmtId="49" fontId="28" fillId="0" borderId="0" xfId="85" applyNumberFormat="1" applyFont="1" applyBorder="1" applyAlignment="1" applyProtection="1">
      <alignment horizontal="center"/>
      <protection hidden="1"/>
    </xf>
    <xf numFmtId="49" fontId="27" fillId="0" borderId="8" xfId="85" quotePrefix="1" applyNumberFormat="1" applyBorder="1" applyAlignment="1" applyProtection="1">
      <alignment horizontal="right"/>
      <protection hidden="1"/>
    </xf>
    <xf numFmtId="49" fontId="27" fillId="0" borderId="1" xfId="85" quotePrefix="1" applyNumberFormat="1" applyBorder="1" applyAlignment="1" applyProtection="1">
      <alignment horizontal="right"/>
      <protection hidden="1"/>
    </xf>
    <xf numFmtId="49" fontId="0" fillId="0" borderId="12" xfId="0" applyNumberFormat="1" applyFont="1" applyBorder="1" applyAlignment="1" applyProtection="1">
      <alignment horizontal="right" vertical="top"/>
    </xf>
    <xf numFmtId="0" fontId="0" fillId="0" borderId="8" xfId="0" applyFill="1" applyBorder="1" applyAlignment="1" applyProtection="1">
      <alignment vertical="top"/>
    </xf>
    <xf numFmtId="0" fontId="0" fillId="0" borderId="1" xfId="0" applyFill="1" applyBorder="1" applyAlignment="1" applyProtection="1">
      <alignment vertical="top"/>
    </xf>
    <xf numFmtId="0" fontId="3" fillId="0" borderId="1" xfId="0" applyFont="1" applyFill="1" applyBorder="1" applyAlignment="1" applyProtection="1">
      <alignment vertical="top"/>
    </xf>
    <xf numFmtId="0" fontId="0" fillId="0" borderId="0" xfId="0" applyBorder="1" applyAlignment="1" applyProtection="1">
      <alignment vertical="top"/>
    </xf>
    <xf numFmtId="49" fontId="0" fillId="3" borderId="12" xfId="0" applyNumberFormat="1" applyFill="1" applyBorder="1" applyAlignment="1" applyProtection="1">
      <alignment horizontal="center" vertical="top"/>
      <protection locked="0"/>
    </xf>
    <xf numFmtId="0" fontId="0" fillId="0" borderId="12" xfId="0" applyFill="1" applyBorder="1" applyAlignment="1" applyProtection="1">
      <alignment vertical="top"/>
    </xf>
    <xf numFmtId="0" fontId="0" fillId="0" borderId="12" xfId="0" applyFont="1" applyFill="1" applyBorder="1" applyAlignment="1" applyProtection="1">
      <alignment horizontal="left" vertical="top"/>
    </xf>
    <xf numFmtId="49" fontId="0" fillId="0" borderId="0" xfId="0" applyNumberFormat="1" applyBorder="1" applyAlignment="1" applyProtection="1">
      <alignment vertical="top"/>
      <protection locked="0"/>
    </xf>
    <xf numFmtId="0" fontId="0" fillId="0" borderId="0" xfId="0" applyBorder="1" applyAlignment="1" applyProtection="1">
      <alignment vertical="top"/>
      <protection locked="0"/>
    </xf>
    <xf numFmtId="49" fontId="0" fillId="0" borderId="12" xfId="0" applyNumberFormat="1" applyFont="1" applyBorder="1" applyAlignment="1" applyProtection="1">
      <alignment horizontal="right" vertical="top"/>
      <protection hidden="1"/>
    </xf>
    <xf numFmtId="38" fontId="17" fillId="13" borderId="1" xfId="6" applyNumberFormat="1" applyFont="1" applyFill="1" applyBorder="1" applyAlignment="1" applyProtection="1">
      <alignment horizontal="right" vertical="center"/>
      <protection hidden="1"/>
    </xf>
    <xf numFmtId="49" fontId="0" fillId="0" borderId="12" xfId="0" applyNumberFormat="1" applyFont="1" applyBorder="1" applyAlignment="1" applyProtection="1">
      <alignment horizontal="right" vertical="center"/>
      <protection hidden="1"/>
    </xf>
    <xf numFmtId="0" fontId="0" fillId="0" borderId="8" xfId="0" applyFill="1" applyBorder="1" applyAlignment="1" applyProtection="1">
      <alignment vertical="center"/>
      <protection hidden="1"/>
    </xf>
    <xf numFmtId="0" fontId="0" fillId="0" borderId="12" xfId="0" applyFont="1" applyBorder="1" applyAlignment="1" applyProtection="1">
      <alignment vertical="center"/>
      <protection hidden="1"/>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9" fillId="0" borderId="0" xfId="0" applyFont="1" applyFill="1" applyBorder="1" applyAlignment="1">
      <alignment horizontal="center" vertical="top"/>
    </xf>
    <xf numFmtId="49" fontId="0" fillId="3" borderId="2"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20" fillId="0" borderId="3" xfId="0" applyFont="1" applyBorder="1"/>
    <xf numFmtId="0" fontId="20" fillId="0" borderId="0" xfId="0" applyFont="1" applyBorder="1"/>
    <xf numFmtId="0" fontId="4" fillId="3" borderId="3"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0" fillId="0" borderId="3" xfId="0" applyBorder="1"/>
    <xf numFmtId="0" fontId="0" fillId="0" borderId="0" xfId="0" applyBorder="1"/>
    <xf numFmtId="0" fontId="0" fillId="0" borderId="7" xfId="0" applyBorder="1"/>
    <xf numFmtId="0" fontId="0" fillId="0" borderId="0" xfId="0" applyBorder="1" applyAlignment="1">
      <alignment horizontal="left"/>
    </xf>
    <xf numFmtId="0" fontId="0" fillId="3" borderId="2" xfId="0" applyFont="1" applyFill="1" applyBorder="1" applyProtection="1">
      <protection locked="0"/>
    </xf>
    <xf numFmtId="0" fontId="0" fillId="3" borderId="4" xfId="0" applyFont="1" applyFill="1" applyBorder="1" applyProtection="1">
      <protection locked="0"/>
    </xf>
    <xf numFmtId="0" fontId="0" fillId="0" borderId="0"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0" fillId="0" borderId="30" xfId="0" applyBorder="1" applyAlignment="1" applyProtection="1">
      <protection locked="0" hidden="1"/>
    </xf>
    <xf numFmtId="0" fontId="0" fillId="0" borderId="20" xfId="0" applyBorder="1" applyAlignment="1" applyProtection="1">
      <protection locked="0" hidden="1"/>
    </xf>
    <xf numFmtId="0" fontId="0" fillId="0" borderId="17" xfId="0" applyBorder="1" applyAlignment="1" applyProtection="1">
      <protection locked="0" hidden="1"/>
    </xf>
    <xf numFmtId="0" fontId="11" fillId="0" borderId="3"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2" fillId="3" borderId="2" xfId="6"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0" borderId="8" xfId="0" applyBorder="1"/>
    <xf numFmtId="0" fontId="0" fillId="0" borderId="9" xfId="0" applyBorder="1"/>
    <xf numFmtId="0" fontId="0" fillId="0" borderId="3" xfId="0" applyBorder="1" applyAlignment="1"/>
    <xf numFmtId="0" fontId="0" fillId="0" borderId="0" xfId="0" applyBorder="1" applyAlignment="1"/>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0" fillId="0" borderId="3" xfId="0" applyFill="1"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0" fillId="6" borderId="7" xfId="0" applyFill="1" applyBorder="1" applyAlignment="1">
      <alignment horizontal="left"/>
    </xf>
    <xf numFmtId="0" fontId="6" fillId="0" borderId="5"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0" fillId="0" borderId="3" xfId="0" applyFill="1" applyBorder="1" applyAlignment="1">
      <alignment wrapText="1"/>
    </xf>
    <xf numFmtId="0" fontId="0" fillId="0" borderId="0" xfId="0" applyFill="1" applyBorder="1" applyAlignment="1">
      <alignment wrapText="1"/>
    </xf>
    <xf numFmtId="0" fontId="0" fillId="0" borderId="7" xfId="0" applyFill="1" applyBorder="1" applyAlignment="1">
      <alignment wrapText="1"/>
    </xf>
    <xf numFmtId="166" fontId="0" fillId="6" borderId="0" xfId="0" applyNumberFormat="1" applyFill="1" applyBorder="1" applyAlignment="1">
      <alignment horizontal="center"/>
    </xf>
    <xf numFmtId="166" fontId="0" fillId="6" borderId="7" xfId="0" applyNumberFormat="1" applyFill="1" applyBorder="1" applyAlignment="1">
      <alignment horizontal="center"/>
    </xf>
    <xf numFmtId="0" fontId="17" fillId="6" borderId="9" xfId="0" applyFont="1" applyFill="1" applyBorder="1" applyAlignment="1">
      <alignment horizontal="left"/>
    </xf>
    <xf numFmtId="38" fontId="6" fillId="0" borderId="5" xfId="0" applyNumberFormat="1" applyFont="1" applyBorder="1" applyAlignment="1">
      <alignment horizontal="center" vertical="center"/>
    </xf>
    <xf numFmtId="38" fontId="6" fillId="0" borderId="2" xfId="0" applyNumberFormat="1" applyFont="1" applyBorder="1" applyAlignment="1">
      <alignment horizontal="center" vertical="center"/>
    </xf>
    <xf numFmtId="38" fontId="6" fillId="0" borderId="4"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1" fontId="6" fillId="0" borderId="3" xfId="0" quotePrefix="1" applyNumberFormat="1" applyFont="1" applyFill="1" applyBorder="1" applyAlignment="1">
      <alignment horizontal="center" vertical="center"/>
    </xf>
    <xf numFmtId="1" fontId="6" fillId="0" borderId="0" xfId="0" quotePrefix="1" applyNumberFormat="1" applyFont="1" applyFill="1" applyBorder="1" applyAlignment="1">
      <alignment horizontal="center" vertical="center"/>
    </xf>
    <xf numFmtId="1" fontId="6" fillId="0" borderId="7" xfId="0" quotePrefix="1" applyNumberFormat="1" applyFont="1" applyFill="1" applyBorder="1" applyAlignment="1">
      <alignment horizontal="center" vertical="center"/>
    </xf>
    <xf numFmtId="0" fontId="0" fillId="0" borderId="1" xfId="0" applyBorder="1" applyAlignment="1">
      <alignment vertical="center"/>
    </xf>
    <xf numFmtId="0" fontId="0" fillId="0" borderId="5" xfId="0" applyBorder="1"/>
    <xf numFmtId="0" fontId="0" fillId="0" borderId="2" xfId="0" applyBorder="1"/>
    <xf numFmtId="0" fontId="0" fillId="0" borderId="4" xfId="0" applyBorder="1"/>
    <xf numFmtId="0" fontId="0" fillId="0" borderId="12" xfId="0" applyBorder="1" applyAlignment="1">
      <alignment vertical="center"/>
    </xf>
    <xf numFmtId="0" fontId="0" fillId="0" borderId="19" xfId="0" applyBorder="1" applyAlignment="1">
      <alignment vertical="center"/>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9" xfId="0" applyFont="1" applyBorder="1" applyAlignment="1">
      <alignment horizontal="left"/>
    </xf>
    <xf numFmtId="172" fontId="3" fillId="0" borderId="3" xfId="0" applyNumberFormat="1" applyFont="1" applyBorder="1" applyAlignment="1" applyProtection="1">
      <alignment horizontal="center" vertical="center"/>
      <protection hidden="1"/>
    </xf>
    <xf numFmtId="172" fontId="3" fillId="0" borderId="0" xfId="0" applyNumberFormat="1" applyFont="1" applyBorder="1" applyAlignment="1" applyProtection="1">
      <alignment horizontal="center" vertical="center"/>
      <protection hidden="1"/>
    </xf>
    <xf numFmtId="172" fontId="3" fillId="0" borderId="7" xfId="0" applyNumberFormat="1" applyFont="1" applyBorder="1" applyAlignment="1" applyProtection="1">
      <alignment horizontal="center" vertical="center"/>
      <protection hidden="1"/>
    </xf>
    <xf numFmtId="0" fontId="10" fillId="0" borderId="8" xfId="0" applyFont="1" applyBorder="1"/>
    <xf numFmtId="0" fontId="10" fillId="0" borderId="9" xfId="0" applyFont="1" applyBorder="1"/>
    <xf numFmtId="0" fontId="10" fillId="0" borderId="6" xfId="0" applyFont="1" applyBorder="1"/>
    <xf numFmtId="0" fontId="10" fillId="0" borderId="3" xfId="0" applyFont="1" applyBorder="1"/>
    <xf numFmtId="0" fontId="10" fillId="0" borderId="0" xfId="0" applyFont="1" applyBorder="1"/>
    <xf numFmtId="0" fontId="10" fillId="0" borderId="7" xfId="0" applyFont="1" applyBorder="1"/>
    <xf numFmtId="38" fontId="6" fillId="0" borderId="5" xfId="0" applyNumberFormat="1" applyFont="1" applyBorder="1" applyAlignment="1">
      <alignment horizontal="center"/>
    </xf>
    <xf numFmtId="38" fontId="6" fillId="0" borderId="2" xfId="0" applyNumberFormat="1" applyFont="1" applyBorder="1" applyAlignment="1">
      <alignment horizontal="center"/>
    </xf>
    <xf numFmtId="38" fontId="6" fillId="0" borderId="4" xfId="0" applyNumberFormat="1" applyFont="1" applyBorder="1" applyAlignment="1">
      <alignment horizontal="center"/>
    </xf>
    <xf numFmtId="0" fontId="18" fillId="0" borderId="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 xfId="0" applyFont="1" applyFill="1" applyBorder="1" applyAlignment="1">
      <alignment horizontal="center" vertical="center"/>
    </xf>
    <xf numFmtId="0" fontId="6" fillId="0" borderId="3" xfId="0" quotePrefix="1" applyFont="1" applyBorder="1" applyAlignment="1">
      <alignment horizontal="center" vertical="center"/>
    </xf>
    <xf numFmtId="0" fontId="6" fillId="0" borderId="0" xfId="0" quotePrefix="1" applyFont="1" applyBorder="1" applyAlignment="1">
      <alignment horizontal="center" vertical="center"/>
    </xf>
    <xf numFmtId="0" fontId="6" fillId="0" borderId="7" xfId="0" quotePrefix="1" applyFont="1" applyBorder="1" applyAlignment="1">
      <alignment horizontal="center" vertical="center"/>
    </xf>
    <xf numFmtId="0" fontId="3" fillId="0" borderId="4" xfId="0" applyFont="1" applyBorder="1" applyAlignment="1">
      <alignment horizontal="left"/>
    </xf>
    <xf numFmtId="0" fontId="3" fillId="0" borderId="11" xfId="0" applyFont="1" applyBorder="1" applyAlignment="1">
      <alignment horizontal="left"/>
    </xf>
    <xf numFmtId="0" fontId="3" fillId="0" borderId="5" xfId="0" applyFont="1" applyBorder="1" applyAlignment="1">
      <alignment horizontal="left"/>
    </xf>
    <xf numFmtId="0" fontId="5" fillId="0" borderId="5"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8" fillId="0" borderId="12" xfId="28" applyFont="1" applyFill="1" applyBorder="1"/>
    <xf numFmtId="0" fontId="8" fillId="0" borderId="13" xfId="28" applyFont="1" applyFill="1" applyBorder="1"/>
    <xf numFmtId="0" fontId="8" fillId="0" borderId="19" xfId="28" applyFont="1" applyFill="1" applyBorder="1"/>
    <xf numFmtId="0" fontId="0" fillId="0" borderId="3"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49" fontId="17" fillId="0" borderId="5" xfId="28" quotePrefix="1" applyNumberFormat="1" applyFont="1" applyFill="1" applyBorder="1" applyAlignment="1">
      <alignment horizontal="center"/>
    </xf>
    <xf numFmtId="49" fontId="17" fillId="0" borderId="4" xfId="28" quotePrefix="1" applyNumberFormat="1" applyFont="1" applyFill="1" applyBorder="1" applyAlignment="1">
      <alignment horizontal="center"/>
    </xf>
    <xf numFmtId="0" fontId="8" fillId="0" borderId="8" xfId="28" applyFont="1" applyFill="1" applyBorder="1" applyAlignment="1">
      <alignment horizontal="center" vertical="center"/>
    </xf>
    <xf numFmtId="0" fontId="8" fillId="0" borderId="9" xfId="28" applyFont="1" applyFill="1" applyBorder="1" applyAlignment="1">
      <alignment horizontal="center" vertical="center"/>
    </xf>
    <xf numFmtId="0" fontId="8" fillId="0" borderId="3" xfId="28" applyFont="1" applyFill="1" applyBorder="1" applyAlignment="1">
      <alignment horizontal="center" vertical="center"/>
    </xf>
    <xf numFmtId="0" fontId="8" fillId="0" borderId="0" xfId="28" applyFont="1" applyFill="1" applyBorder="1" applyAlignment="1">
      <alignment horizontal="center" vertical="center"/>
    </xf>
    <xf numFmtId="0" fontId="17" fillId="0" borderId="1" xfId="28" applyFont="1" applyFill="1" applyBorder="1" applyAlignment="1">
      <alignment horizontal="center" vertical="center" wrapText="1"/>
    </xf>
    <xf numFmtId="0" fontId="17" fillId="0" borderId="21" xfId="28" applyFont="1" applyFill="1" applyBorder="1" applyAlignment="1">
      <alignment horizontal="center" vertical="center" wrapText="1"/>
    </xf>
    <xf numFmtId="172" fontId="28" fillId="0" borderId="3" xfId="85" applyNumberFormat="1" applyFont="1" applyBorder="1" applyAlignment="1" applyProtection="1">
      <alignment horizontal="center" vertical="center"/>
      <protection hidden="1"/>
    </xf>
    <xf numFmtId="172" fontId="28" fillId="0" borderId="0" xfId="85" applyNumberFormat="1" applyFont="1" applyBorder="1" applyAlignment="1" applyProtection="1">
      <alignment horizontal="center" vertical="center"/>
      <protection hidden="1"/>
    </xf>
    <xf numFmtId="172" fontId="28" fillId="0" borderId="7" xfId="85" applyNumberFormat="1" applyFont="1" applyBorder="1" applyAlignment="1" applyProtection="1">
      <alignment horizontal="center" vertical="center"/>
      <protection hidden="1"/>
    </xf>
    <xf numFmtId="0" fontId="28" fillId="0" borderId="3" xfId="85" applyFont="1" applyBorder="1" applyAlignment="1">
      <alignment horizontal="center" vertical="center"/>
    </xf>
    <xf numFmtId="0" fontId="28" fillId="0" borderId="0" xfId="85" applyFont="1" applyBorder="1" applyAlignment="1">
      <alignment horizontal="center" vertical="center"/>
    </xf>
    <xf numFmtId="0" fontId="27" fillId="0" borderId="0" xfId="85" applyBorder="1" applyAlignment="1">
      <alignment horizontal="center" vertical="center"/>
    </xf>
    <xf numFmtId="0" fontId="27" fillId="0" borderId="7" xfId="85" applyBorder="1" applyAlignment="1">
      <alignment horizontal="center" vertical="center"/>
    </xf>
    <xf numFmtId="0" fontId="29" fillId="0" borderId="3" xfId="85" quotePrefix="1" applyFont="1" applyBorder="1" applyAlignment="1">
      <alignment horizontal="center" vertical="center"/>
    </xf>
    <xf numFmtId="0" fontId="29" fillId="0" borderId="0" xfId="85" quotePrefix="1" applyFont="1" applyBorder="1" applyAlignment="1">
      <alignment horizontal="center" vertical="center"/>
    </xf>
    <xf numFmtId="0" fontId="29" fillId="0" borderId="7" xfId="85" quotePrefix="1" applyFont="1" applyBorder="1" applyAlignment="1">
      <alignment horizontal="center" vertical="center"/>
    </xf>
    <xf numFmtId="0" fontId="29" fillId="0" borderId="5" xfId="85" applyFont="1" applyBorder="1" applyAlignment="1">
      <alignment horizontal="center" vertical="center"/>
    </xf>
    <xf numFmtId="0" fontId="29" fillId="0" borderId="2" xfId="85" applyFont="1" applyBorder="1" applyAlignment="1">
      <alignment horizontal="center" vertical="center"/>
    </xf>
    <xf numFmtId="0" fontId="29" fillId="0" borderId="4" xfId="85" applyFont="1" applyBorder="1" applyAlignment="1">
      <alignment horizontal="center" vertical="center"/>
    </xf>
    <xf numFmtId="0" fontId="27" fillId="0" borderId="35" xfId="85" applyBorder="1" applyAlignment="1" applyProtection="1">
      <alignment horizontal="center" vertical="center" wrapText="1"/>
      <protection hidden="1"/>
    </xf>
    <xf numFmtId="0" fontId="27" fillId="0" borderId="36" xfId="85" applyBorder="1" applyAlignment="1" applyProtection="1">
      <alignment horizontal="center" vertical="center" wrapText="1"/>
      <protection hidden="1"/>
    </xf>
    <xf numFmtId="0" fontId="31" fillId="0" borderId="21" xfId="85" applyFont="1" applyBorder="1" applyAlignment="1" applyProtection="1">
      <alignment horizontal="center" vertical="center" wrapText="1"/>
      <protection hidden="1"/>
    </xf>
    <xf numFmtId="0" fontId="31" fillId="0" borderId="10" xfId="85" applyFont="1" applyBorder="1" applyAlignment="1" applyProtection="1">
      <alignment horizontal="center" vertical="center" wrapText="1"/>
      <protection hidden="1"/>
    </xf>
    <xf numFmtId="0" fontId="31" fillId="0" borderId="5" xfId="85" quotePrefix="1" applyFont="1" applyBorder="1" applyAlignment="1" applyProtection="1">
      <alignment horizontal="center" vertical="center"/>
      <protection hidden="1"/>
    </xf>
    <xf numFmtId="0" fontId="31" fillId="0" borderId="2" xfId="85" quotePrefix="1" applyFont="1" applyBorder="1" applyAlignment="1" applyProtection="1">
      <alignment horizontal="center" vertical="center"/>
      <protection hidden="1"/>
    </xf>
    <xf numFmtId="0" fontId="31" fillId="0" borderId="4" xfId="85" quotePrefix="1" applyFont="1" applyBorder="1" applyAlignment="1" applyProtection="1">
      <alignment horizontal="center" vertical="center"/>
      <protection hidden="1"/>
    </xf>
    <xf numFmtId="0" fontId="39" fillId="0" borderId="8" xfId="85" applyFont="1" applyBorder="1" applyAlignment="1" applyProtection="1">
      <alignment horizontal="center" vertical="center" wrapText="1"/>
      <protection hidden="1"/>
    </xf>
    <xf numFmtId="0" fontId="39" fillId="0" borderId="9" xfId="85" applyFont="1" applyBorder="1" applyAlignment="1" applyProtection="1">
      <alignment horizontal="center" vertical="center" wrapText="1"/>
      <protection hidden="1"/>
    </xf>
    <xf numFmtId="0" fontId="39" fillId="0" borderId="6" xfId="85" applyFont="1" applyBorder="1" applyAlignment="1" applyProtection="1">
      <alignment horizontal="center" vertical="center" wrapText="1"/>
      <protection hidden="1"/>
    </xf>
    <xf numFmtId="0" fontId="39" fillId="0" borderId="3" xfId="85" applyFont="1" applyBorder="1" applyAlignment="1" applyProtection="1">
      <alignment horizontal="center" vertical="center" wrapText="1"/>
      <protection hidden="1"/>
    </xf>
    <xf numFmtId="0" fontId="39" fillId="0" borderId="0" xfId="85" applyFont="1" applyBorder="1" applyAlignment="1" applyProtection="1">
      <alignment horizontal="center" vertical="center" wrapText="1"/>
      <protection hidden="1"/>
    </xf>
    <xf numFmtId="0" fontId="39" fillId="0" borderId="7" xfId="85" applyFont="1" applyBorder="1" applyAlignment="1" applyProtection="1">
      <alignment horizontal="center" vertical="center" wrapText="1"/>
      <protection hidden="1"/>
    </xf>
    <xf numFmtId="0" fontId="28" fillId="0" borderId="12" xfId="85" applyFont="1" applyBorder="1" applyProtection="1">
      <protection hidden="1"/>
    </xf>
    <xf numFmtId="0" fontId="28" fillId="0" borderId="13" xfId="85" applyFont="1" applyBorder="1" applyProtection="1">
      <protection hidden="1"/>
    </xf>
    <xf numFmtId="0" fontId="28" fillId="0" borderId="9" xfId="85" applyFont="1" applyBorder="1" applyProtection="1">
      <protection hidden="1"/>
    </xf>
    <xf numFmtId="0" fontId="28" fillId="0" borderId="6" xfId="85" applyFont="1" applyBorder="1" applyProtection="1">
      <protection hidden="1"/>
    </xf>
    <xf numFmtId="0" fontId="27" fillId="0" borderId="12" xfId="85" applyBorder="1" applyAlignment="1" applyProtection="1">
      <alignment horizontal="left"/>
      <protection hidden="1"/>
    </xf>
    <xf numFmtId="0" fontId="27" fillId="0" borderId="19" xfId="85" applyBorder="1" applyAlignment="1" applyProtection="1">
      <alignment horizontal="left"/>
      <protection hidden="1"/>
    </xf>
    <xf numFmtId="0" fontId="27" fillId="0" borderId="8" xfId="85" applyBorder="1" applyAlignment="1" applyProtection="1">
      <alignment horizontal="left"/>
      <protection hidden="1"/>
    </xf>
    <xf numFmtId="0" fontId="28" fillId="0" borderId="5" xfId="85" applyFont="1" applyBorder="1" applyAlignment="1" applyProtection="1">
      <alignment horizontal="left" wrapText="1"/>
      <protection hidden="1"/>
    </xf>
    <xf numFmtId="0" fontId="28" fillId="0" borderId="19" xfId="85" applyFont="1" applyBorder="1" applyAlignment="1" applyProtection="1">
      <alignment horizontal="left" wrapText="1"/>
      <protection hidden="1"/>
    </xf>
    <xf numFmtId="169" fontId="27" fillId="0" borderId="5" xfId="85" applyNumberFormat="1" applyBorder="1" applyAlignment="1">
      <alignment horizontal="center"/>
    </xf>
    <xf numFmtId="169" fontId="27" fillId="0" borderId="2" xfId="85" applyNumberFormat="1" applyBorder="1" applyAlignment="1">
      <alignment horizontal="center"/>
    </xf>
    <xf numFmtId="169" fontId="27" fillId="0" borderId="4" xfId="85" applyNumberFormat="1" applyBorder="1" applyAlignment="1">
      <alignment horizontal="center"/>
    </xf>
    <xf numFmtId="0" fontId="28" fillId="0" borderId="12" xfId="85" applyFont="1" applyBorder="1" applyAlignment="1" applyProtection="1">
      <alignment horizontal="left"/>
      <protection hidden="1"/>
    </xf>
    <xf numFmtId="0" fontId="28" fillId="0" borderId="19" xfId="85" applyFont="1" applyBorder="1" applyAlignment="1" applyProtection="1">
      <alignment horizontal="left"/>
      <protection hidden="1"/>
    </xf>
    <xf numFmtId="0" fontId="28" fillId="0" borderId="3" xfId="85" applyFont="1" applyBorder="1" applyAlignment="1" applyProtection="1">
      <alignment horizontal="left" wrapText="1"/>
      <protection hidden="1"/>
    </xf>
    <xf numFmtId="0" fontId="28" fillId="0" borderId="6" xfId="85" applyFont="1" applyBorder="1" applyAlignment="1" applyProtection="1">
      <alignment horizontal="left" wrapText="1"/>
      <protection hidden="1"/>
    </xf>
    <xf numFmtId="0" fontId="17" fillId="5" borderId="0" xfId="0" applyFont="1" applyFill="1" applyBorder="1" applyAlignment="1" applyProtection="1">
      <alignment horizontal="center" vertical="center" wrapText="1"/>
      <protection hidden="1"/>
    </xf>
    <xf numFmtId="0" fontId="17" fillId="0" borderId="0" xfId="0" applyFont="1" applyFill="1" applyBorder="1" applyAlignment="1">
      <alignment horizontal="left" vertical="top" wrapText="1"/>
    </xf>
    <xf numFmtId="38" fontId="14" fillId="0" borderId="5" xfId="0" applyNumberFormat="1" applyFont="1" applyBorder="1" applyAlignment="1">
      <alignment horizontal="center" vertical="top"/>
    </xf>
    <xf numFmtId="0" fontId="14" fillId="0" borderId="2" xfId="0" applyFont="1" applyBorder="1" applyAlignment="1">
      <alignment horizontal="center" vertical="top"/>
    </xf>
    <xf numFmtId="0" fontId="14" fillId="0" borderId="4" xfId="0" applyFont="1" applyBorder="1" applyAlignment="1">
      <alignment horizontal="center" vertical="top"/>
    </xf>
    <xf numFmtId="0" fontId="3" fillId="0" borderId="8"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0" fillId="0" borderId="21" xfId="0" applyBorder="1" applyAlignment="1">
      <alignment horizontal="center" vertical="top" wrapText="1"/>
    </xf>
    <xf numFmtId="0" fontId="0" fillId="0" borderId="10" xfId="0" applyBorder="1" applyAlignment="1">
      <alignment horizontal="center" vertical="top" wrapText="1"/>
    </xf>
    <xf numFmtId="172" fontId="3" fillId="0" borderId="3" xfId="0" applyNumberFormat="1" applyFont="1" applyBorder="1" applyAlignment="1" applyProtection="1">
      <alignment horizontal="center" vertical="top"/>
      <protection hidden="1"/>
    </xf>
    <xf numFmtId="172" fontId="3" fillId="0" borderId="0" xfId="0" applyNumberFormat="1" applyFont="1" applyBorder="1" applyAlignment="1" applyProtection="1">
      <alignment horizontal="center" vertical="top"/>
      <protection hidden="1"/>
    </xf>
    <xf numFmtId="172" fontId="3" fillId="0" borderId="7" xfId="0" applyNumberFormat="1" applyFont="1" applyBorder="1" applyAlignment="1" applyProtection="1">
      <alignment horizontal="center" vertical="top"/>
      <protection hidden="1"/>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7" xfId="0" applyFont="1" applyBorder="1" applyAlignment="1">
      <alignment horizontal="center" vertical="top"/>
    </xf>
    <xf numFmtId="0" fontId="18" fillId="0" borderId="3" xfId="0" applyFont="1" applyFill="1" applyBorder="1" applyAlignment="1">
      <alignment horizontal="center" vertical="top"/>
    </xf>
    <xf numFmtId="0" fontId="18" fillId="0" borderId="0" xfId="0" applyFont="1" applyFill="1" applyBorder="1" applyAlignment="1">
      <alignment horizontal="center" vertical="top"/>
    </xf>
    <xf numFmtId="0" fontId="18" fillId="0" borderId="7" xfId="0" applyFont="1" applyFill="1" applyBorder="1" applyAlignment="1">
      <alignment horizontal="center" vertical="top"/>
    </xf>
    <xf numFmtId="0" fontId="6" fillId="0" borderId="3" xfId="0" quotePrefix="1" applyFont="1" applyBorder="1" applyAlignment="1">
      <alignment horizontal="center" vertical="top"/>
    </xf>
    <xf numFmtId="0" fontId="6" fillId="0" borderId="0" xfId="0" quotePrefix="1" applyFont="1" applyBorder="1" applyAlignment="1">
      <alignment horizontal="center" vertical="top"/>
    </xf>
    <xf numFmtId="0" fontId="6" fillId="0" borderId="7" xfId="0" quotePrefix="1" applyFont="1" applyBorder="1" applyAlignment="1">
      <alignment horizontal="center" vertical="top"/>
    </xf>
    <xf numFmtId="0" fontId="3" fillId="0" borderId="8"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3" fillId="0" borderId="5"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4" xfId="0" applyFont="1" applyBorder="1" applyAlignment="1" applyProtection="1">
      <alignment horizontal="left" vertical="top" wrapText="1"/>
      <protection hidden="1"/>
    </xf>
    <xf numFmtId="38" fontId="14" fillId="0" borderId="5" xfId="0" applyNumberFormat="1" applyFont="1" applyBorder="1" applyAlignment="1" applyProtection="1">
      <alignment horizontal="center" vertical="top"/>
      <protection hidden="1"/>
    </xf>
    <xf numFmtId="0" fontId="14" fillId="0" borderId="2" xfId="0" applyFont="1" applyBorder="1" applyAlignment="1" applyProtection="1">
      <alignment horizontal="center" vertical="top"/>
      <protection hidden="1"/>
    </xf>
    <xf numFmtId="0" fontId="14" fillId="0" borderId="4" xfId="0" applyFont="1" applyBorder="1" applyAlignment="1" applyProtection="1">
      <alignment horizontal="center" vertical="top"/>
      <protection hidden="1"/>
    </xf>
    <xf numFmtId="0" fontId="0" fillId="0" borderId="8" xfId="0" applyFill="1"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21" xfId="0" applyFill="1" applyBorder="1" applyAlignment="1" applyProtection="1">
      <alignment horizontal="center" vertical="top"/>
      <protection hidden="1"/>
    </xf>
    <xf numFmtId="0" fontId="0" fillId="0" borderId="10" xfId="0" applyFill="1" applyBorder="1" applyAlignment="1" applyProtection="1">
      <alignment horizontal="center" vertical="top"/>
      <protection hidden="1"/>
    </xf>
    <xf numFmtId="0" fontId="3" fillId="0" borderId="8"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0" fillId="0" borderId="3" xfId="0" applyFill="1" applyBorder="1" applyAlignment="1" applyProtection="1">
      <alignment horizontal="center" vertical="center" wrapText="1"/>
      <protection hidden="1"/>
    </xf>
    <xf numFmtId="0" fontId="3" fillId="0" borderId="3" xfId="0" applyFont="1" applyBorder="1" applyAlignment="1" applyProtection="1">
      <alignment horizontal="center" vertical="top"/>
      <protection hidden="1"/>
    </xf>
    <xf numFmtId="0" fontId="3" fillId="0" borderId="0" xfId="0" applyFont="1" applyBorder="1" applyAlignment="1" applyProtection="1">
      <alignment horizontal="center" vertical="top"/>
      <protection hidden="1"/>
    </xf>
    <xf numFmtId="0" fontId="3" fillId="0" borderId="7" xfId="0" applyFont="1" applyBorder="1" applyAlignment="1" applyProtection="1">
      <alignment horizontal="center" vertical="top"/>
      <protection hidden="1"/>
    </xf>
    <xf numFmtId="0" fontId="18" fillId="0" borderId="3" xfId="0" applyFont="1" applyFill="1" applyBorder="1" applyAlignment="1" applyProtection="1">
      <alignment horizontal="center" vertical="top"/>
      <protection hidden="1"/>
    </xf>
    <xf numFmtId="0" fontId="18" fillId="0" borderId="0" xfId="0" applyFont="1" applyFill="1" applyBorder="1" applyAlignment="1" applyProtection="1">
      <alignment horizontal="center" vertical="top"/>
      <protection hidden="1"/>
    </xf>
    <xf numFmtId="0" fontId="18" fillId="0" borderId="7" xfId="0" applyFont="1" applyFill="1" applyBorder="1" applyAlignment="1" applyProtection="1">
      <alignment horizontal="center" vertical="top"/>
      <protection hidden="1"/>
    </xf>
    <xf numFmtId="0" fontId="6" fillId="0" borderId="3" xfId="0" quotePrefix="1" applyFont="1" applyBorder="1" applyAlignment="1" applyProtection="1">
      <alignment horizontal="center" vertical="top"/>
      <protection hidden="1"/>
    </xf>
    <xf numFmtId="0" fontId="6" fillId="0" borderId="0" xfId="0" quotePrefix="1" applyFont="1" applyBorder="1" applyAlignment="1" applyProtection="1">
      <alignment horizontal="center" vertical="top"/>
      <protection hidden="1"/>
    </xf>
    <xf numFmtId="0" fontId="6" fillId="0" borderId="7" xfId="0" quotePrefix="1" applyFont="1" applyBorder="1" applyAlignment="1" applyProtection="1">
      <alignment horizontal="center" vertical="top"/>
      <protection hidden="1"/>
    </xf>
    <xf numFmtId="0" fontId="18" fillId="0" borderId="8" xfId="0" applyFont="1" applyBorder="1" applyAlignment="1" applyProtection="1">
      <alignment horizontal="left" vertical="center"/>
      <protection hidden="1"/>
    </xf>
    <xf numFmtId="0" fontId="18" fillId="0" borderId="9" xfId="0" applyFont="1" applyBorder="1" applyAlignment="1" applyProtection="1">
      <alignment horizontal="left" vertical="center"/>
      <protection hidden="1"/>
    </xf>
    <xf numFmtId="0" fontId="3" fillId="0" borderId="12" xfId="0" applyFont="1" applyFill="1" applyBorder="1" applyAlignment="1" applyProtection="1">
      <alignment horizontal="center" vertical="top"/>
      <protection hidden="1"/>
    </xf>
    <xf numFmtId="0" fontId="3" fillId="0" borderId="19" xfId="0" applyFont="1" applyFill="1" applyBorder="1" applyAlignment="1" applyProtection="1">
      <alignment horizontal="center" vertical="top"/>
      <protection hidden="1"/>
    </xf>
    <xf numFmtId="0" fontId="3"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7" fillId="0" borderId="3" xfId="0" applyFont="1" applyFill="1" applyBorder="1" applyAlignment="1" applyProtection="1">
      <alignment horizontal="left" wrapText="1"/>
    </xf>
    <xf numFmtId="0" fontId="17" fillId="0" borderId="0" xfId="0" applyFont="1" applyFill="1" applyBorder="1" applyAlignment="1" applyProtection="1">
      <alignment horizontal="left" wrapText="1"/>
    </xf>
    <xf numFmtId="0" fontId="17" fillId="0" borderId="7" xfId="0" applyFont="1" applyFill="1" applyBorder="1" applyAlignment="1" applyProtection="1">
      <alignment horizontal="left" wrapText="1"/>
    </xf>
    <xf numFmtId="0" fontId="0" fillId="6" borderId="0" xfId="0" applyFill="1" applyBorder="1" applyAlignment="1">
      <alignment horizontal="left" vertical="top" wrapText="1"/>
    </xf>
    <xf numFmtId="38" fontId="6" fillId="0" borderId="5" xfId="0" applyNumberFormat="1"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166" fontId="7" fillId="0" borderId="0" xfId="0" applyNumberFormat="1" applyFont="1" applyBorder="1" applyAlignment="1" applyProtection="1">
      <alignment horizontal="center" vertical="center" wrapText="1"/>
      <protection hidden="1"/>
    </xf>
    <xf numFmtId="166" fontId="7" fillId="0" borderId="7" xfId="0" applyNumberFormat="1" applyFont="1" applyBorder="1" applyAlignment="1" applyProtection="1">
      <alignment horizontal="center" vertical="center" wrapText="1"/>
      <protection hidden="1"/>
    </xf>
    <xf numFmtId="0" fontId="3" fillId="0" borderId="0" xfId="0" applyFont="1" applyBorder="1" applyAlignment="1" applyProtection="1">
      <alignment horizontal="center" wrapText="1"/>
    </xf>
    <xf numFmtId="0" fontId="3" fillId="0" borderId="7" xfId="0" applyFont="1" applyBorder="1" applyAlignment="1" applyProtection="1">
      <alignment horizontal="center" wrapText="1"/>
    </xf>
  </cellXfs>
  <cellStyles count="13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Input2decimals" xfId="9" xr:uid="{00000000-0005-0000-0000-000009000000}"/>
    <cellStyle name="Input2decimals 2" xfId="29" xr:uid="{00000000-0005-0000-0000-00001D000000}"/>
    <cellStyle name="Input2decimals 2 2" xfId="87" xr:uid="{00000000-0005-0000-0000-000057000000}"/>
    <cellStyle name="Input2decimals 3" xfId="30" xr:uid="{00000000-0005-0000-0000-00001E000000}"/>
    <cellStyle name="Input2decimals 3 2" xfId="88" xr:uid="{00000000-0005-0000-0000-000058000000}"/>
    <cellStyle name="Input2decimals 4" xfId="86" xr:uid="{00000000-0005-0000-0000-000056000000}"/>
    <cellStyle name="Lien hypertexte" xfId="6" xr:uid="{00000000-0005-0000-0000-000006000000}"/>
    <cellStyle name="Lien hypertexte 2" xfId="12" xr:uid="{00000000-0005-0000-0000-00000C000000}"/>
    <cellStyle name="Milliers" xfId="10" xr:uid="{00000000-0005-0000-0000-00000A000000}"/>
    <cellStyle name="Milliers 2" xfId="13" xr:uid="{00000000-0005-0000-0000-00000D000000}"/>
    <cellStyle name="Milliers 3" xfId="31" xr:uid="{00000000-0005-0000-0000-00001F000000}"/>
    <cellStyle name="Monétaire 2" xfId="32" xr:uid="{00000000-0005-0000-0000-000020000000}"/>
    <cellStyle name="Normal" xfId="0" builtinId="0"/>
    <cellStyle name="Normal 10" xfId="59" xr:uid="{00000000-0005-0000-0000-00003B000000}"/>
    <cellStyle name="Normal 10 2" xfId="85" xr:uid="{00000000-0005-0000-0000-000055000000}"/>
    <cellStyle name="Normal 11" xfId="90" xr:uid="{00000000-0005-0000-0000-00005A000000}"/>
    <cellStyle name="Normal 2" xfId="14" xr:uid="{00000000-0005-0000-0000-00000E000000}"/>
    <cellStyle name="Normal 2 2 2 2" xfId="89" xr:uid="{00000000-0005-0000-0000-000059000000}"/>
    <cellStyle name="Normal 3" xfId="11" xr:uid="{00000000-0005-0000-0000-00000B000000}"/>
    <cellStyle name="Normal 4" xfId="15" xr:uid="{00000000-0005-0000-0000-00000F000000}"/>
    <cellStyle name="Normal 4 2" xfId="16" xr:uid="{00000000-0005-0000-0000-000010000000}"/>
    <cellStyle name="Normal 5" xfId="17" xr:uid="{00000000-0005-0000-0000-000011000000}"/>
    <cellStyle name="Normal 6" xfId="18" xr:uid="{00000000-0005-0000-0000-000012000000}"/>
    <cellStyle name="Normal 6 2" xfId="19" xr:uid="{00000000-0005-0000-0000-000013000000}"/>
    <cellStyle name="Normal 6 2 2" xfId="33" xr:uid="{00000000-0005-0000-0000-000021000000}"/>
    <cellStyle name="Normal 6 2 2 2" xfId="34" xr:uid="{00000000-0005-0000-0000-000022000000}"/>
    <cellStyle name="Normal 6 2 2 2 2" xfId="35" xr:uid="{00000000-0005-0000-0000-000023000000}"/>
    <cellStyle name="Normal 6 2 2 2 2 2" xfId="64" xr:uid="{00000000-0005-0000-0000-000040000000}"/>
    <cellStyle name="Normal 6 2 2 2 2 2 2" xfId="91" xr:uid="{00000000-0005-0000-0000-00005B000000}"/>
    <cellStyle name="Normal 6 2 2 2 2 3" xfId="92" xr:uid="{00000000-0005-0000-0000-00005C000000}"/>
    <cellStyle name="Normal 6 2 2 2 3" xfId="63" xr:uid="{00000000-0005-0000-0000-00003F000000}"/>
    <cellStyle name="Normal 6 2 2 2 3 2" xfId="93" xr:uid="{00000000-0005-0000-0000-00005D000000}"/>
    <cellStyle name="Normal 6 2 2 2 4" xfId="94" xr:uid="{00000000-0005-0000-0000-00005E000000}"/>
    <cellStyle name="Normal 6 2 2 3" xfId="36" xr:uid="{00000000-0005-0000-0000-000024000000}"/>
    <cellStyle name="Normal 6 2 2 3 2" xfId="65" xr:uid="{00000000-0005-0000-0000-000041000000}"/>
    <cellStyle name="Normal 6 2 2 3 2 2" xfId="95" xr:uid="{00000000-0005-0000-0000-00005F000000}"/>
    <cellStyle name="Normal 6 2 2 3 3" xfId="96" xr:uid="{00000000-0005-0000-0000-000060000000}"/>
    <cellStyle name="Normal 6 2 2 4" xfId="37" xr:uid="{00000000-0005-0000-0000-000025000000}"/>
    <cellStyle name="Normal 6 2 2 4 2" xfId="66" xr:uid="{00000000-0005-0000-0000-000042000000}"/>
    <cellStyle name="Normal 6 2 2 4 2 2" xfId="97" xr:uid="{00000000-0005-0000-0000-000061000000}"/>
    <cellStyle name="Normal 6 2 2 4 3" xfId="98" xr:uid="{00000000-0005-0000-0000-000062000000}"/>
    <cellStyle name="Normal 6 2 2 5" xfId="62" xr:uid="{00000000-0005-0000-0000-00003E000000}"/>
    <cellStyle name="Normal 6 2 2 5 2" xfId="99" xr:uid="{00000000-0005-0000-0000-000063000000}"/>
    <cellStyle name="Normal 6 2 2 6" xfId="100" xr:uid="{00000000-0005-0000-0000-000064000000}"/>
    <cellStyle name="Normal 6 2 3" xfId="38" xr:uid="{00000000-0005-0000-0000-000026000000}"/>
    <cellStyle name="Normal 6 2 3 2" xfId="39" xr:uid="{00000000-0005-0000-0000-000027000000}"/>
    <cellStyle name="Normal 6 2 3 2 2" xfId="68" xr:uid="{00000000-0005-0000-0000-000044000000}"/>
    <cellStyle name="Normal 6 2 3 2 2 2" xfId="101" xr:uid="{00000000-0005-0000-0000-000065000000}"/>
    <cellStyle name="Normal 6 2 3 2 3" xfId="102" xr:uid="{00000000-0005-0000-0000-000066000000}"/>
    <cellStyle name="Normal 6 2 3 3" xfId="67" xr:uid="{00000000-0005-0000-0000-000043000000}"/>
    <cellStyle name="Normal 6 2 3 3 2" xfId="103" xr:uid="{00000000-0005-0000-0000-000067000000}"/>
    <cellStyle name="Normal 6 2 3 4" xfId="104" xr:uid="{00000000-0005-0000-0000-000068000000}"/>
    <cellStyle name="Normal 6 2 4" xfId="40" xr:uid="{00000000-0005-0000-0000-000028000000}"/>
    <cellStyle name="Normal 6 2 4 2" xfId="41" xr:uid="{00000000-0005-0000-0000-000029000000}"/>
    <cellStyle name="Normal 6 2 4 2 2" xfId="70" xr:uid="{00000000-0005-0000-0000-000046000000}"/>
    <cellStyle name="Normal 6 2 4 2 2 2" xfId="105" xr:uid="{00000000-0005-0000-0000-000069000000}"/>
    <cellStyle name="Normal 6 2 4 2 3" xfId="106" xr:uid="{00000000-0005-0000-0000-00006A000000}"/>
    <cellStyle name="Normal 6 2 4 3" xfId="69" xr:uid="{00000000-0005-0000-0000-000045000000}"/>
    <cellStyle name="Normal 6 2 4 3 2" xfId="107" xr:uid="{00000000-0005-0000-0000-00006B000000}"/>
    <cellStyle name="Normal 6 2 4 4" xfId="108" xr:uid="{00000000-0005-0000-0000-00006C000000}"/>
    <cellStyle name="Normal 6 2 5" xfId="42" xr:uid="{00000000-0005-0000-0000-00002A000000}"/>
    <cellStyle name="Normal 6 2 5 2" xfId="71" xr:uid="{00000000-0005-0000-0000-000047000000}"/>
    <cellStyle name="Normal 6 2 5 2 2" xfId="109" xr:uid="{00000000-0005-0000-0000-00006D000000}"/>
    <cellStyle name="Normal 6 2 5 3" xfId="110" xr:uid="{00000000-0005-0000-0000-00006E000000}"/>
    <cellStyle name="Normal 6 2 6" xfId="43" xr:uid="{00000000-0005-0000-0000-00002B000000}"/>
    <cellStyle name="Normal 6 2 6 2" xfId="72" xr:uid="{00000000-0005-0000-0000-000048000000}"/>
    <cellStyle name="Normal 6 2 6 2 2" xfId="111" xr:uid="{00000000-0005-0000-0000-00006F000000}"/>
    <cellStyle name="Normal 6 2 6 3" xfId="112" xr:uid="{00000000-0005-0000-0000-000070000000}"/>
    <cellStyle name="Normal 6 2 7" xfId="61" xr:uid="{00000000-0005-0000-0000-00003D000000}"/>
    <cellStyle name="Normal 6 2 7 2" xfId="113" xr:uid="{00000000-0005-0000-0000-000071000000}"/>
    <cellStyle name="Normal 6 2 8" xfId="114" xr:uid="{00000000-0005-0000-0000-000072000000}"/>
    <cellStyle name="Normal 6 3" xfId="44" xr:uid="{00000000-0005-0000-0000-00002C000000}"/>
    <cellStyle name="Normal 6 3 2" xfId="45" xr:uid="{00000000-0005-0000-0000-00002D000000}"/>
    <cellStyle name="Normal 6 3 2 2" xfId="46" xr:uid="{00000000-0005-0000-0000-00002E000000}"/>
    <cellStyle name="Normal 6 3 2 2 2" xfId="75" xr:uid="{00000000-0005-0000-0000-00004B000000}"/>
    <cellStyle name="Normal 6 3 2 2 2 2" xfId="115" xr:uid="{00000000-0005-0000-0000-000073000000}"/>
    <cellStyle name="Normal 6 3 2 2 3" xfId="116" xr:uid="{00000000-0005-0000-0000-000074000000}"/>
    <cellStyle name="Normal 6 3 2 3" xfId="74" xr:uid="{00000000-0005-0000-0000-00004A000000}"/>
    <cellStyle name="Normal 6 3 2 3 2" xfId="117" xr:uid="{00000000-0005-0000-0000-000075000000}"/>
    <cellStyle name="Normal 6 3 2 4" xfId="118" xr:uid="{00000000-0005-0000-0000-000076000000}"/>
    <cellStyle name="Normal 6 3 3" xfId="47" xr:uid="{00000000-0005-0000-0000-00002F000000}"/>
    <cellStyle name="Normal 6 3 3 2" xfId="76" xr:uid="{00000000-0005-0000-0000-00004C000000}"/>
    <cellStyle name="Normal 6 3 3 2 2" xfId="119" xr:uid="{00000000-0005-0000-0000-000077000000}"/>
    <cellStyle name="Normal 6 3 3 3" xfId="120" xr:uid="{00000000-0005-0000-0000-000078000000}"/>
    <cellStyle name="Normal 6 3 4" xfId="48" xr:uid="{00000000-0005-0000-0000-000030000000}"/>
    <cellStyle name="Normal 6 3 4 2" xfId="77" xr:uid="{00000000-0005-0000-0000-00004D000000}"/>
    <cellStyle name="Normal 6 3 4 2 2" xfId="121" xr:uid="{00000000-0005-0000-0000-000079000000}"/>
    <cellStyle name="Normal 6 3 4 3" xfId="122" xr:uid="{00000000-0005-0000-0000-00007A000000}"/>
    <cellStyle name="Normal 6 3 5" xfId="73" xr:uid="{00000000-0005-0000-0000-000049000000}"/>
    <cellStyle name="Normal 6 3 5 2" xfId="123" xr:uid="{00000000-0005-0000-0000-00007B000000}"/>
    <cellStyle name="Normal 6 3 6" xfId="124" xr:uid="{00000000-0005-0000-0000-00007C000000}"/>
    <cellStyle name="Normal 6 4" xfId="49" xr:uid="{00000000-0005-0000-0000-000031000000}"/>
    <cellStyle name="Normal 6 4 2" xfId="50" xr:uid="{00000000-0005-0000-0000-000032000000}"/>
    <cellStyle name="Normal 6 4 2 2" xfId="79" xr:uid="{00000000-0005-0000-0000-00004F000000}"/>
    <cellStyle name="Normal 6 4 2 2 2" xfId="125" xr:uid="{00000000-0005-0000-0000-00007D000000}"/>
    <cellStyle name="Normal 6 4 2 3" xfId="126" xr:uid="{00000000-0005-0000-0000-00007E000000}"/>
    <cellStyle name="Normal 6 4 3" xfId="78" xr:uid="{00000000-0005-0000-0000-00004E000000}"/>
    <cellStyle name="Normal 6 4 3 2" xfId="127" xr:uid="{00000000-0005-0000-0000-00007F000000}"/>
    <cellStyle name="Normal 6 4 4" xfId="128" xr:uid="{00000000-0005-0000-0000-000080000000}"/>
    <cellStyle name="Normal 6 5" xfId="51" xr:uid="{00000000-0005-0000-0000-000033000000}"/>
    <cellStyle name="Normal 6 5 2" xfId="52" xr:uid="{00000000-0005-0000-0000-000034000000}"/>
    <cellStyle name="Normal 6 5 2 2" xfId="81" xr:uid="{00000000-0005-0000-0000-000051000000}"/>
    <cellStyle name="Normal 6 5 2 2 2" xfId="129" xr:uid="{00000000-0005-0000-0000-000081000000}"/>
    <cellStyle name="Normal 6 5 2 3" xfId="130" xr:uid="{00000000-0005-0000-0000-000082000000}"/>
    <cellStyle name="Normal 6 5 3" xfId="80" xr:uid="{00000000-0005-0000-0000-000050000000}"/>
    <cellStyle name="Normal 6 5 3 2" xfId="131" xr:uid="{00000000-0005-0000-0000-000083000000}"/>
    <cellStyle name="Normal 6 5 4" xfId="132" xr:uid="{00000000-0005-0000-0000-000084000000}"/>
    <cellStyle name="Normal 6 6" xfId="53" xr:uid="{00000000-0005-0000-0000-000035000000}"/>
    <cellStyle name="Normal 6 6 2" xfId="82" xr:uid="{00000000-0005-0000-0000-000052000000}"/>
    <cellStyle name="Normal 6 6 2 2" xfId="133" xr:uid="{00000000-0005-0000-0000-000085000000}"/>
    <cellStyle name="Normal 6 6 3" xfId="134" xr:uid="{00000000-0005-0000-0000-000086000000}"/>
    <cellStyle name="Normal 6 7" xfId="54" xr:uid="{00000000-0005-0000-0000-000036000000}"/>
    <cellStyle name="Normal 6 7 2" xfId="83" xr:uid="{00000000-0005-0000-0000-000053000000}"/>
    <cellStyle name="Normal 6 7 2 2" xfId="135" xr:uid="{00000000-0005-0000-0000-000087000000}"/>
    <cellStyle name="Normal 6 7 3" xfId="136" xr:uid="{00000000-0005-0000-0000-000088000000}"/>
    <cellStyle name="Normal 6 8" xfId="60" xr:uid="{00000000-0005-0000-0000-00003C000000}"/>
    <cellStyle name="Normal 6 8 2" xfId="137" xr:uid="{00000000-0005-0000-0000-000089000000}"/>
    <cellStyle name="Normal 6 9" xfId="138" xr:uid="{00000000-0005-0000-0000-00008A000000}"/>
    <cellStyle name="Normal 7" xfId="55" xr:uid="{00000000-0005-0000-0000-000037000000}"/>
    <cellStyle name="Normal 8" xfId="56" xr:uid="{00000000-0005-0000-0000-000038000000}"/>
    <cellStyle name="Normal 9" xfId="58" xr:uid="{00000000-0005-0000-0000-00003A000000}"/>
    <cellStyle name="Normal 9 2" xfId="84" xr:uid="{00000000-0005-0000-0000-000054000000}"/>
    <cellStyle name="Normal_bsif54annuelf02" xfId="28" xr:uid="{00000000-0005-0000-0000-00001C000000}"/>
    <cellStyle name="Percent" xfId="1" xr:uid="{00000000-0005-0000-0000-000001000000}"/>
    <cellStyle name="Pourcentage" xfId="7" xr:uid="{00000000-0005-0000-0000-000007000000}"/>
    <cellStyle name="Pourcentage 2" xfId="57" xr:uid="{00000000-0005-0000-0000-000039000000}"/>
    <cellStyle name="STYL0 - Style1" xfId="20" xr:uid="{00000000-0005-0000-0000-000014000000}"/>
    <cellStyle name="STYL1 - Style2" xfId="21" xr:uid="{00000000-0005-0000-0000-000015000000}"/>
    <cellStyle name="STYL2 - Style3" xfId="22" xr:uid="{00000000-0005-0000-0000-000016000000}"/>
    <cellStyle name="STYL3 - Style4" xfId="23" xr:uid="{00000000-0005-0000-0000-000017000000}"/>
    <cellStyle name="STYL4 - Style5" xfId="24" xr:uid="{00000000-0005-0000-0000-000018000000}"/>
    <cellStyle name="STYL5 - Style6" xfId="25" xr:uid="{00000000-0005-0000-0000-000019000000}"/>
    <cellStyle name="STYL6 - Style7" xfId="26" xr:uid="{00000000-0005-0000-0000-00001A000000}"/>
    <cellStyle name="STYL7 - Style8" xfId="27" xr:uid="{00000000-0005-0000-0000-00001B000000}"/>
    <cellStyle name="Unlocked Input" xfId="8" xr:uid="{00000000-0005-0000-0000-00000800000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tint="-0.14960173345133823"/>
      </font>
    </dxf>
    <dxf>
      <font>
        <color theme="0" tint="-0.14960173345133823"/>
      </font>
    </dxf>
    <dxf>
      <font>
        <color theme="0" tint="-0.1496017334513382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O$13" lockText="1" noThreeD="1"/>
</file>

<file path=xl/ctrlProps/ctrlProp10.xml><?xml version="1.0" encoding="utf-8"?>
<formControlPr xmlns="http://schemas.microsoft.com/office/spreadsheetml/2009/9/main" objectType="CheckBox" fmlaLink="$O$22" lockText="1" noThreeD="1"/>
</file>

<file path=xl/ctrlProps/ctrlProp100.xml><?xml version="1.0" encoding="utf-8"?>
<formControlPr xmlns="http://schemas.microsoft.com/office/spreadsheetml/2009/9/main" objectType="CheckBox" fmlaLink="$S$31" lockText="1" noThreeD="1"/>
</file>

<file path=xl/ctrlProps/ctrlProp101.xml><?xml version="1.0" encoding="utf-8"?>
<formControlPr xmlns="http://schemas.microsoft.com/office/spreadsheetml/2009/9/main" objectType="CheckBox" fmlaLink="$T$12" lockText="1" noThreeD="1"/>
</file>

<file path=xl/ctrlProps/ctrlProp102.xml><?xml version="1.0" encoding="utf-8"?>
<formControlPr xmlns="http://schemas.microsoft.com/office/spreadsheetml/2009/9/main" objectType="CheckBox" fmlaLink="$T$13" lockText="1" noThreeD="1"/>
</file>

<file path=xl/ctrlProps/ctrlProp103.xml><?xml version="1.0" encoding="utf-8"?>
<formControlPr xmlns="http://schemas.microsoft.com/office/spreadsheetml/2009/9/main" objectType="CheckBox" fmlaLink="$T$14" lockText="1" noThreeD="1"/>
</file>

<file path=xl/ctrlProps/ctrlProp104.xml><?xml version="1.0" encoding="utf-8"?>
<formControlPr xmlns="http://schemas.microsoft.com/office/spreadsheetml/2009/9/main" objectType="CheckBox" fmlaLink="$T$15" lockText="1" noThreeD="1"/>
</file>

<file path=xl/ctrlProps/ctrlProp105.xml><?xml version="1.0" encoding="utf-8"?>
<formControlPr xmlns="http://schemas.microsoft.com/office/spreadsheetml/2009/9/main" objectType="CheckBox" fmlaLink="$T$16" lockText="1" noThreeD="1"/>
</file>

<file path=xl/ctrlProps/ctrlProp106.xml><?xml version="1.0" encoding="utf-8"?>
<formControlPr xmlns="http://schemas.microsoft.com/office/spreadsheetml/2009/9/main" objectType="CheckBox" fmlaLink="$T$17" lockText="1" noThreeD="1"/>
</file>

<file path=xl/ctrlProps/ctrlProp107.xml><?xml version="1.0" encoding="utf-8"?>
<formControlPr xmlns="http://schemas.microsoft.com/office/spreadsheetml/2009/9/main" objectType="CheckBox" fmlaLink="$T$18" lockText="1" noThreeD="1"/>
</file>

<file path=xl/ctrlProps/ctrlProp108.xml><?xml version="1.0" encoding="utf-8"?>
<formControlPr xmlns="http://schemas.microsoft.com/office/spreadsheetml/2009/9/main" objectType="CheckBox" fmlaLink="$T$19" lockText="1" noThreeD="1"/>
</file>

<file path=xl/ctrlProps/ctrlProp109.xml><?xml version="1.0" encoding="utf-8"?>
<formControlPr xmlns="http://schemas.microsoft.com/office/spreadsheetml/2009/9/main" objectType="CheckBox" fmlaLink="$T$20" lockText="1" noThreeD="1"/>
</file>

<file path=xl/ctrlProps/ctrlProp11.xml><?xml version="1.0" encoding="utf-8"?>
<formControlPr xmlns="http://schemas.microsoft.com/office/spreadsheetml/2009/9/main" objectType="CheckBox" fmlaLink="$O$23" lockText="1" noThreeD="1"/>
</file>

<file path=xl/ctrlProps/ctrlProp110.xml><?xml version="1.0" encoding="utf-8"?>
<formControlPr xmlns="http://schemas.microsoft.com/office/spreadsheetml/2009/9/main" objectType="CheckBox" fmlaLink="$T$21" lockText="1" noThreeD="1"/>
</file>

<file path=xl/ctrlProps/ctrlProp111.xml><?xml version="1.0" encoding="utf-8"?>
<formControlPr xmlns="http://schemas.microsoft.com/office/spreadsheetml/2009/9/main" objectType="CheckBox" fmlaLink="$T$22" lockText="1" noThreeD="1"/>
</file>

<file path=xl/ctrlProps/ctrlProp112.xml><?xml version="1.0" encoding="utf-8"?>
<formControlPr xmlns="http://schemas.microsoft.com/office/spreadsheetml/2009/9/main" objectType="CheckBox" fmlaLink="$T$23" lockText="1" noThreeD="1"/>
</file>

<file path=xl/ctrlProps/ctrlProp113.xml><?xml version="1.0" encoding="utf-8"?>
<formControlPr xmlns="http://schemas.microsoft.com/office/spreadsheetml/2009/9/main" objectType="CheckBox" fmlaLink="$T$24" lockText="1" noThreeD="1"/>
</file>

<file path=xl/ctrlProps/ctrlProp114.xml><?xml version="1.0" encoding="utf-8"?>
<formControlPr xmlns="http://schemas.microsoft.com/office/spreadsheetml/2009/9/main" objectType="CheckBox" fmlaLink="$T$25" lockText="1" noThreeD="1"/>
</file>

<file path=xl/ctrlProps/ctrlProp115.xml><?xml version="1.0" encoding="utf-8"?>
<formControlPr xmlns="http://schemas.microsoft.com/office/spreadsheetml/2009/9/main" objectType="CheckBox" fmlaLink="$T$26" lockText="1" noThreeD="1"/>
</file>

<file path=xl/ctrlProps/ctrlProp116.xml><?xml version="1.0" encoding="utf-8"?>
<formControlPr xmlns="http://schemas.microsoft.com/office/spreadsheetml/2009/9/main" objectType="CheckBox" fmlaLink="$T$27" lockText="1" noThreeD="1"/>
</file>

<file path=xl/ctrlProps/ctrlProp117.xml><?xml version="1.0" encoding="utf-8"?>
<formControlPr xmlns="http://schemas.microsoft.com/office/spreadsheetml/2009/9/main" objectType="CheckBox" fmlaLink="$T$28" lockText="1" noThreeD="1"/>
</file>

<file path=xl/ctrlProps/ctrlProp118.xml><?xml version="1.0" encoding="utf-8"?>
<formControlPr xmlns="http://schemas.microsoft.com/office/spreadsheetml/2009/9/main" objectType="CheckBox" fmlaLink="$T$29" lockText="1" noThreeD="1"/>
</file>

<file path=xl/ctrlProps/ctrlProp119.xml><?xml version="1.0" encoding="utf-8"?>
<formControlPr xmlns="http://schemas.microsoft.com/office/spreadsheetml/2009/9/main" objectType="CheckBox" fmlaLink="$T$30" lockText="1" noThreeD="1"/>
</file>

<file path=xl/ctrlProps/ctrlProp12.xml><?xml version="1.0" encoding="utf-8"?>
<formControlPr xmlns="http://schemas.microsoft.com/office/spreadsheetml/2009/9/main" objectType="CheckBox" fmlaLink="$O$24" lockText="1" noThreeD="1"/>
</file>

<file path=xl/ctrlProps/ctrlProp120.xml><?xml version="1.0" encoding="utf-8"?>
<formControlPr xmlns="http://schemas.microsoft.com/office/spreadsheetml/2009/9/main" objectType="CheckBox" fmlaLink="$T$31" lockText="1" noThreeD="1"/>
</file>

<file path=xl/ctrlProps/ctrlProp121.xml><?xml version="1.0" encoding="utf-8"?>
<formControlPr xmlns="http://schemas.microsoft.com/office/spreadsheetml/2009/9/main" objectType="CheckBox" fmlaLink="$O$12" lockText="1" noThreeD="1"/>
</file>

<file path=xl/ctrlProps/ctrlProp122.xml><?xml version="1.0" encoding="utf-8"?>
<formControlPr xmlns="http://schemas.microsoft.com/office/spreadsheetml/2009/9/main" objectType="CheckBox" fmlaLink="$O$36" lockText="1" noThreeD="1"/>
</file>

<file path=xl/ctrlProps/ctrlProp123.xml><?xml version="1.0" encoding="utf-8"?>
<formControlPr xmlns="http://schemas.microsoft.com/office/spreadsheetml/2009/9/main" objectType="CheckBox" fmlaLink="$O$37" lockText="1" noThreeD="1"/>
</file>

<file path=xl/ctrlProps/ctrlProp124.xml><?xml version="1.0" encoding="utf-8"?>
<formControlPr xmlns="http://schemas.microsoft.com/office/spreadsheetml/2009/9/main" objectType="CheckBox" fmlaLink="$O$38" lockText="1" noThreeD="1"/>
</file>

<file path=xl/ctrlProps/ctrlProp13.xml><?xml version="1.0" encoding="utf-8"?>
<formControlPr xmlns="http://schemas.microsoft.com/office/spreadsheetml/2009/9/main" objectType="CheckBox" fmlaLink="$O$25" lockText="1" noThreeD="1"/>
</file>

<file path=xl/ctrlProps/ctrlProp14.xml><?xml version="1.0" encoding="utf-8"?>
<formControlPr xmlns="http://schemas.microsoft.com/office/spreadsheetml/2009/9/main" objectType="CheckBox" fmlaLink="$O$26" lockText="1" noThreeD="1"/>
</file>

<file path=xl/ctrlProps/ctrlProp15.xml><?xml version="1.0" encoding="utf-8"?>
<formControlPr xmlns="http://schemas.microsoft.com/office/spreadsheetml/2009/9/main" objectType="CheckBox" fmlaLink="$O$27"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O$28" lockText="1" noThreeD="1"/>
</file>

<file path=xl/ctrlProps/ctrlProp18.xml><?xml version="1.0" encoding="utf-8"?>
<formControlPr xmlns="http://schemas.microsoft.com/office/spreadsheetml/2009/9/main" objectType="CheckBox" fmlaLink="$O$29" lockText="1" noThreeD="1"/>
</file>

<file path=xl/ctrlProps/ctrlProp19.xml><?xml version="1.0" encoding="utf-8"?>
<formControlPr xmlns="http://schemas.microsoft.com/office/spreadsheetml/2009/9/main" objectType="CheckBox" fmlaLink="$O$30" lockText="1" noThreeD="1"/>
</file>

<file path=xl/ctrlProps/ctrlProp2.xml><?xml version="1.0" encoding="utf-8"?>
<formControlPr xmlns="http://schemas.microsoft.com/office/spreadsheetml/2009/9/main" objectType="CheckBox" fmlaLink="$O$14" lockText="1" noThreeD="1"/>
</file>

<file path=xl/ctrlProps/ctrlProp20.xml><?xml version="1.0" encoding="utf-8"?>
<formControlPr xmlns="http://schemas.microsoft.com/office/spreadsheetml/2009/9/main" objectType="CheckBox" fmlaLink="$O$31" lockText="1" noThreeD="1"/>
</file>

<file path=xl/ctrlProps/ctrlProp21.xml><?xml version="1.0" encoding="utf-8"?>
<formControlPr xmlns="http://schemas.microsoft.com/office/spreadsheetml/2009/9/main" objectType="CheckBox" fmlaLink="$P$12" lockText="1" noThreeD="1"/>
</file>

<file path=xl/ctrlProps/ctrlProp22.xml><?xml version="1.0" encoding="utf-8"?>
<formControlPr xmlns="http://schemas.microsoft.com/office/spreadsheetml/2009/9/main" objectType="CheckBox" fmlaLink="$P$13" lockText="1" noThreeD="1"/>
</file>

<file path=xl/ctrlProps/ctrlProp23.xml><?xml version="1.0" encoding="utf-8"?>
<formControlPr xmlns="http://schemas.microsoft.com/office/spreadsheetml/2009/9/main" objectType="CheckBox" fmlaLink="$P$14" lockText="1" noThreeD="1"/>
</file>

<file path=xl/ctrlProps/ctrlProp24.xml><?xml version="1.0" encoding="utf-8"?>
<formControlPr xmlns="http://schemas.microsoft.com/office/spreadsheetml/2009/9/main" objectType="CheckBox" fmlaLink="$P$15" lockText="1" noThreeD="1"/>
</file>

<file path=xl/ctrlProps/ctrlProp25.xml><?xml version="1.0" encoding="utf-8"?>
<formControlPr xmlns="http://schemas.microsoft.com/office/spreadsheetml/2009/9/main" objectType="CheckBox" fmlaLink="$P$16" lockText="1" noThreeD="1"/>
</file>

<file path=xl/ctrlProps/ctrlProp26.xml><?xml version="1.0" encoding="utf-8"?>
<formControlPr xmlns="http://schemas.microsoft.com/office/spreadsheetml/2009/9/main" objectType="CheckBox" fmlaLink="$P$17" lockText="1" noThreeD="1"/>
</file>

<file path=xl/ctrlProps/ctrlProp27.xml><?xml version="1.0" encoding="utf-8"?>
<formControlPr xmlns="http://schemas.microsoft.com/office/spreadsheetml/2009/9/main" objectType="CheckBox" fmlaLink="$P$18" lockText="1" noThreeD="1"/>
</file>

<file path=xl/ctrlProps/ctrlProp28.xml><?xml version="1.0" encoding="utf-8"?>
<formControlPr xmlns="http://schemas.microsoft.com/office/spreadsheetml/2009/9/main" objectType="CheckBox" fmlaLink="$P$19" lockText="1" noThreeD="1"/>
</file>

<file path=xl/ctrlProps/ctrlProp29.xml><?xml version="1.0" encoding="utf-8"?>
<formControlPr xmlns="http://schemas.microsoft.com/office/spreadsheetml/2009/9/main" objectType="CheckBox" fmlaLink="$P$20" lockText="1" noThreeD="1"/>
</file>

<file path=xl/ctrlProps/ctrlProp3.xml><?xml version="1.0" encoding="utf-8"?>
<formControlPr xmlns="http://schemas.microsoft.com/office/spreadsheetml/2009/9/main" objectType="CheckBox" fmlaLink="$O$15" lockText="1" noThreeD="1"/>
</file>

<file path=xl/ctrlProps/ctrlProp30.xml><?xml version="1.0" encoding="utf-8"?>
<formControlPr xmlns="http://schemas.microsoft.com/office/spreadsheetml/2009/9/main" objectType="CheckBox" fmlaLink="$P$21" lockText="1" noThreeD="1"/>
</file>

<file path=xl/ctrlProps/ctrlProp31.xml><?xml version="1.0" encoding="utf-8"?>
<formControlPr xmlns="http://schemas.microsoft.com/office/spreadsheetml/2009/9/main" objectType="CheckBox" fmlaLink="$P$22" lockText="1" noThreeD="1"/>
</file>

<file path=xl/ctrlProps/ctrlProp32.xml><?xml version="1.0" encoding="utf-8"?>
<formControlPr xmlns="http://schemas.microsoft.com/office/spreadsheetml/2009/9/main" objectType="CheckBox" fmlaLink="$P$23" lockText="1" noThreeD="1"/>
</file>

<file path=xl/ctrlProps/ctrlProp33.xml><?xml version="1.0" encoding="utf-8"?>
<formControlPr xmlns="http://schemas.microsoft.com/office/spreadsheetml/2009/9/main" objectType="CheckBox" fmlaLink="$P$24" lockText="1" noThreeD="1"/>
</file>

<file path=xl/ctrlProps/ctrlProp34.xml><?xml version="1.0" encoding="utf-8"?>
<formControlPr xmlns="http://schemas.microsoft.com/office/spreadsheetml/2009/9/main" objectType="CheckBox" fmlaLink="$P$25" lockText="1" noThreeD="1"/>
</file>

<file path=xl/ctrlProps/ctrlProp35.xml><?xml version="1.0" encoding="utf-8"?>
<formControlPr xmlns="http://schemas.microsoft.com/office/spreadsheetml/2009/9/main" objectType="CheckBox" fmlaLink="$P$26" lockText="1" noThreeD="1"/>
</file>

<file path=xl/ctrlProps/ctrlProp36.xml><?xml version="1.0" encoding="utf-8"?>
<formControlPr xmlns="http://schemas.microsoft.com/office/spreadsheetml/2009/9/main" objectType="CheckBox" fmlaLink="$P$27" lockText="1" noThreeD="1"/>
</file>

<file path=xl/ctrlProps/ctrlProp37.xml><?xml version="1.0" encoding="utf-8"?>
<formControlPr xmlns="http://schemas.microsoft.com/office/spreadsheetml/2009/9/main" objectType="CheckBox" fmlaLink="$P$28" lockText="1" noThreeD="1"/>
</file>

<file path=xl/ctrlProps/ctrlProp38.xml><?xml version="1.0" encoding="utf-8"?>
<formControlPr xmlns="http://schemas.microsoft.com/office/spreadsheetml/2009/9/main" objectType="CheckBox" fmlaLink="$P$29" lockText="1" noThreeD="1"/>
</file>

<file path=xl/ctrlProps/ctrlProp39.xml><?xml version="1.0" encoding="utf-8"?>
<formControlPr xmlns="http://schemas.microsoft.com/office/spreadsheetml/2009/9/main" objectType="CheckBox" fmlaLink="$P$30" lockText="1" noThreeD="1"/>
</file>

<file path=xl/ctrlProps/ctrlProp4.xml><?xml version="1.0" encoding="utf-8"?>
<formControlPr xmlns="http://schemas.microsoft.com/office/spreadsheetml/2009/9/main" objectType="CheckBox" fmlaLink="$O$16" lockText="1" noThreeD="1"/>
</file>

<file path=xl/ctrlProps/ctrlProp40.xml><?xml version="1.0" encoding="utf-8"?>
<formControlPr xmlns="http://schemas.microsoft.com/office/spreadsheetml/2009/9/main" objectType="CheckBox" fmlaLink="$P$31" lockText="1" noThreeD="1"/>
</file>

<file path=xl/ctrlProps/ctrlProp41.xml><?xml version="1.0" encoding="utf-8"?>
<formControlPr xmlns="http://schemas.microsoft.com/office/spreadsheetml/2009/9/main" objectType="CheckBox" fmlaLink="$Q$12" lockText="1" noThreeD="1"/>
</file>

<file path=xl/ctrlProps/ctrlProp42.xml><?xml version="1.0" encoding="utf-8"?>
<formControlPr xmlns="http://schemas.microsoft.com/office/spreadsheetml/2009/9/main" objectType="CheckBox" fmlaLink="$Q$13" lockText="1" noThreeD="1"/>
</file>

<file path=xl/ctrlProps/ctrlProp43.xml><?xml version="1.0" encoding="utf-8"?>
<formControlPr xmlns="http://schemas.microsoft.com/office/spreadsheetml/2009/9/main" objectType="CheckBox" fmlaLink="$Q$14" lockText="1" noThreeD="1"/>
</file>

<file path=xl/ctrlProps/ctrlProp44.xml><?xml version="1.0" encoding="utf-8"?>
<formControlPr xmlns="http://schemas.microsoft.com/office/spreadsheetml/2009/9/main" objectType="CheckBox" fmlaLink="$Q$15" lockText="1" noThreeD="1"/>
</file>

<file path=xl/ctrlProps/ctrlProp45.xml><?xml version="1.0" encoding="utf-8"?>
<formControlPr xmlns="http://schemas.microsoft.com/office/spreadsheetml/2009/9/main" objectType="CheckBox" fmlaLink="$Q$16" lockText="1" noThreeD="1"/>
</file>

<file path=xl/ctrlProps/ctrlProp46.xml><?xml version="1.0" encoding="utf-8"?>
<formControlPr xmlns="http://schemas.microsoft.com/office/spreadsheetml/2009/9/main" objectType="CheckBox" fmlaLink="$Q$17" lockText="1" noThreeD="1"/>
</file>

<file path=xl/ctrlProps/ctrlProp47.xml><?xml version="1.0" encoding="utf-8"?>
<formControlPr xmlns="http://schemas.microsoft.com/office/spreadsheetml/2009/9/main" objectType="CheckBox" fmlaLink="$Q$18" lockText="1" noThreeD="1"/>
</file>

<file path=xl/ctrlProps/ctrlProp48.xml><?xml version="1.0" encoding="utf-8"?>
<formControlPr xmlns="http://schemas.microsoft.com/office/spreadsheetml/2009/9/main" objectType="CheckBox" fmlaLink="$Q$19" lockText="1" noThreeD="1"/>
</file>

<file path=xl/ctrlProps/ctrlProp49.xml><?xml version="1.0" encoding="utf-8"?>
<formControlPr xmlns="http://schemas.microsoft.com/office/spreadsheetml/2009/9/main" objectType="CheckBox" fmlaLink="$Q$20" lockText="1" noThreeD="1"/>
</file>

<file path=xl/ctrlProps/ctrlProp5.xml><?xml version="1.0" encoding="utf-8"?>
<formControlPr xmlns="http://schemas.microsoft.com/office/spreadsheetml/2009/9/main" objectType="CheckBox" fmlaLink="$O$17" lockText="1" noThreeD="1"/>
</file>

<file path=xl/ctrlProps/ctrlProp50.xml><?xml version="1.0" encoding="utf-8"?>
<formControlPr xmlns="http://schemas.microsoft.com/office/spreadsheetml/2009/9/main" objectType="CheckBox" fmlaLink="$Q$21" lockText="1" noThreeD="1"/>
</file>

<file path=xl/ctrlProps/ctrlProp51.xml><?xml version="1.0" encoding="utf-8"?>
<formControlPr xmlns="http://schemas.microsoft.com/office/spreadsheetml/2009/9/main" objectType="CheckBox" fmlaLink="$Q$22" lockText="1" noThreeD="1"/>
</file>

<file path=xl/ctrlProps/ctrlProp52.xml><?xml version="1.0" encoding="utf-8"?>
<formControlPr xmlns="http://schemas.microsoft.com/office/spreadsheetml/2009/9/main" objectType="CheckBox" fmlaLink="$Q$23" lockText="1" noThreeD="1"/>
</file>

<file path=xl/ctrlProps/ctrlProp53.xml><?xml version="1.0" encoding="utf-8"?>
<formControlPr xmlns="http://schemas.microsoft.com/office/spreadsheetml/2009/9/main" objectType="CheckBox" fmlaLink="$Q$24" lockText="1" noThreeD="1"/>
</file>

<file path=xl/ctrlProps/ctrlProp54.xml><?xml version="1.0" encoding="utf-8"?>
<formControlPr xmlns="http://schemas.microsoft.com/office/spreadsheetml/2009/9/main" objectType="CheckBox" fmlaLink="$Q$25" lockText="1" noThreeD="1"/>
</file>

<file path=xl/ctrlProps/ctrlProp55.xml><?xml version="1.0" encoding="utf-8"?>
<formControlPr xmlns="http://schemas.microsoft.com/office/spreadsheetml/2009/9/main" objectType="CheckBox" fmlaLink="$Q$26" lockText="1" noThreeD="1"/>
</file>

<file path=xl/ctrlProps/ctrlProp56.xml><?xml version="1.0" encoding="utf-8"?>
<formControlPr xmlns="http://schemas.microsoft.com/office/spreadsheetml/2009/9/main" objectType="CheckBox" fmlaLink="$Q$27" lockText="1" noThreeD="1"/>
</file>

<file path=xl/ctrlProps/ctrlProp57.xml><?xml version="1.0" encoding="utf-8"?>
<formControlPr xmlns="http://schemas.microsoft.com/office/spreadsheetml/2009/9/main" objectType="CheckBox" fmlaLink="$Q$28" lockText="1" noThreeD="1"/>
</file>

<file path=xl/ctrlProps/ctrlProp58.xml><?xml version="1.0" encoding="utf-8"?>
<formControlPr xmlns="http://schemas.microsoft.com/office/spreadsheetml/2009/9/main" objectType="CheckBox" fmlaLink="$Q$29" lockText="1" noThreeD="1"/>
</file>

<file path=xl/ctrlProps/ctrlProp59.xml><?xml version="1.0" encoding="utf-8"?>
<formControlPr xmlns="http://schemas.microsoft.com/office/spreadsheetml/2009/9/main" objectType="CheckBox" fmlaLink="$Q$30" lockText="1" noThreeD="1"/>
</file>

<file path=xl/ctrlProps/ctrlProp6.xml><?xml version="1.0" encoding="utf-8"?>
<formControlPr xmlns="http://schemas.microsoft.com/office/spreadsheetml/2009/9/main" objectType="CheckBox" fmlaLink="$O$18" lockText="1" noThreeD="1"/>
</file>

<file path=xl/ctrlProps/ctrlProp60.xml><?xml version="1.0" encoding="utf-8"?>
<formControlPr xmlns="http://schemas.microsoft.com/office/spreadsheetml/2009/9/main" objectType="CheckBox" fmlaLink="$Q$31" lockText="1" noThreeD="1"/>
</file>

<file path=xl/ctrlProps/ctrlProp61.xml><?xml version="1.0" encoding="utf-8"?>
<formControlPr xmlns="http://schemas.microsoft.com/office/spreadsheetml/2009/9/main" objectType="CheckBox" fmlaLink="$R$12" lockText="1" noThreeD="1"/>
</file>

<file path=xl/ctrlProps/ctrlProp62.xml><?xml version="1.0" encoding="utf-8"?>
<formControlPr xmlns="http://schemas.microsoft.com/office/spreadsheetml/2009/9/main" objectType="CheckBox" fmlaLink="$R$13" lockText="1" noThreeD="1"/>
</file>

<file path=xl/ctrlProps/ctrlProp63.xml><?xml version="1.0" encoding="utf-8"?>
<formControlPr xmlns="http://schemas.microsoft.com/office/spreadsheetml/2009/9/main" objectType="CheckBox" fmlaLink="$R$14" lockText="1" noThreeD="1"/>
</file>

<file path=xl/ctrlProps/ctrlProp64.xml><?xml version="1.0" encoding="utf-8"?>
<formControlPr xmlns="http://schemas.microsoft.com/office/spreadsheetml/2009/9/main" objectType="CheckBox" fmlaLink="$R$15" lockText="1" noThreeD="1"/>
</file>

<file path=xl/ctrlProps/ctrlProp65.xml><?xml version="1.0" encoding="utf-8"?>
<formControlPr xmlns="http://schemas.microsoft.com/office/spreadsheetml/2009/9/main" objectType="CheckBox" fmlaLink="$R$16" lockText="1" noThreeD="1"/>
</file>

<file path=xl/ctrlProps/ctrlProp66.xml><?xml version="1.0" encoding="utf-8"?>
<formControlPr xmlns="http://schemas.microsoft.com/office/spreadsheetml/2009/9/main" objectType="CheckBox" fmlaLink="$R$17" lockText="1" noThreeD="1"/>
</file>

<file path=xl/ctrlProps/ctrlProp67.xml><?xml version="1.0" encoding="utf-8"?>
<formControlPr xmlns="http://schemas.microsoft.com/office/spreadsheetml/2009/9/main" objectType="CheckBox" fmlaLink="$R$18" lockText="1" noThreeD="1"/>
</file>

<file path=xl/ctrlProps/ctrlProp68.xml><?xml version="1.0" encoding="utf-8"?>
<formControlPr xmlns="http://schemas.microsoft.com/office/spreadsheetml/2009/9/main" objectType="CheckBox" fmlaLink="$R$19" lockText="1" noThreeD="1"/>
</file>

<file path=xl/ctrlProps/ctrlProp69.xml><?xml version="1.0" encoding="utf-8"?>
<formControlPr xmlns="http://schemas.microsoft.com/office/spreadsheetml/2009/9/main" objectType="CheckBox" fmlaLink="$R$20" lockText="1" noThreeD="1"/>
</file>

<file path=xl/ctrlProps/ctrlProp7.xml><?xml version="1.0" encoding="utf-8"?>
<formControlPr xmlns="http://schemas.microsoft.com/office/spreadsheetml/2009/9/main" objectType="CheckBox" fmlaLink="$O$19" lockText="1" noThreeD="1"/>
</file>

<file path=xl/ctrlProps/ctrlProp70.xml><?xml version="1.0" encoding="utf-8"?>
<formControlPr xmlns="http://schemas.microsoft.com/office/spreadsheetml/2009/9/main" objectType="CheckBox" fmlaLink="$R$21" lockText="1" noThreeD="1"/>
</file>

<file path=xl/ctrlProps/ctrlProp71.xml><?xml version="1.0" encoding="utf-8"?>
<formControlPr xmlns="http://schemas.microsoft.com/office/spreadsheetml/2009/9/main" objectType="CheckBox" fmlaLink="$R$22" lockText="1" noThreeD="1"/>
</file>

<file path=xl/ctrlProps/ctrlProp72.xml><?xml version="1.0" encoding="utf-8"?>
<formControlPr xmlns="http://schemas.microsoft.com/office/spreadsheetml/2009/9/main" objectType="CheckBox" fmlaLink="$R$23" lockText="1" noThreeD="1"/>
</file>

<file path=xl/ctrlProps/ctrlProp73.xml><?xml version="1.0" encoding="utf-8"?>
<formControlPr xmlns="http://schemas.microsoft.com/office/spreadsheetml/2009/9/main" objectType="CheckBox" fmlaLink="$R$24" lockText="1" noThreeD="1"/>
</file>

<file path=xl/ctrlProps/ctrlProp74.xml><?xml version="1.0" encoding="utf-8"?>
<formControlPr xmlns="http://schemas.microsoft.com/office/spreadsheetml/2009/9/main" objectType="CheckBox" fmlaLink="$R$25" lockText="1" noThreeD="1"/>
</file>

<file path=xl/ctrlProps/ctrlProp75.xml><?xml version="1.0" encoding="utf-8"?>
<formControlPr xmlns="http://schemas.microsoft.com/office/spreadsheetml/2009/9/main" objectType="CheckBox" fmlaLink="$R$26" lockText="1" noThreeD="1"/>
</file>

<file path=xl/ctrlProps/ctrlProp76.xml><?xml version="1.0" encoding="utf-8"?>
<formControlPr xmlns="http://schemas.microsoft.com/office/spreadsheetml/2009/9/main" objectType="CheckBox" fmlaLink="$R$27" lockText="1" noThreeD="1"/>
</file>

<file path=xl/ctrlProps/ctrlProp77.xml><?xml version="1.0" encoding="utf-8"?>
<formControlPr xmlns="http://schemas.microsoft.com/office/spreadsheetml/2009/9/main" objectType="CheckBox" fmlaLink="$R$28" lockText="1" noThreeD="1"/>
</file>

<file path=xl/ctrlProps/ctrlProp78.xml><?xml version="1.0" encoding="utf-8"?>
<formControlPr xmlns="http://schemas.microsoft.com/office/spreadsheetml/2009/9/main" objectType="CheckBox" fmlaLink="$R$29" lockText="1" noThreeD="1"/>
</file>

<file path=xl/ctrlProps/ctrlProp79.xml><?xml version="1.0" encoding="utf-8"?>
<formControlPr xmlns="http://schemas.microsoft.com/office/spreadsheetml/2009/9/main" objectType="CheckBox" fmlaLink="$R$30" lockText="1" noThreeD="1"/>
</file>

<file path=xl/ctrlProps/ctrlProp8.xml><?xml version="1.0" encoding="utf-8"?>
<formControlPr xmlns="http://schemas.microsoft.com/office/spreadsheetml/2009/9/main" objectType="CheckBox" fmlaLink="$O$20" lockText="1" noThreeD="1"/>
</file>

<file path=xl/ctrlProps/ctrlProp80.xml><?xml version="1.0" encoding="utf-8"?>
<formControlPr xmlns="http://schemas.microsoft.com/office/spreadsheetml/2009/9/main" objectType="CheckBox" fmlaLink="$R$31" lockText="1" noThreeD="1"/>
</file>

<file path=xl/ctrlProps/ctrlProp81.xml><?xml version="1.0" encoding="utf-8"?>
<formControlPr xmlns="http://schemas.microsoft.com/office/spreadsheetml/2009/9/main" objectType="CheckBox" fmlaLink="$S$12" lockText="1" noThreeD="1"/>
</file>

<file path=xl/ctrlProps/ctrlProp82.xml><?xml version="1.0" encoding="utf-8"?>
<formControlPr xmlns="http://schemas.microsoft.com/office/spreadsheetml/2009/9/main" objectType="CheckBox" fmlaLink="$S$13" lockText="1" noThreeD="1"/>
</file>

<file path=xl/ctrlProps/ctrlProp83.xml><?xml version="1.0" encoding="utf-8"?>
<formControlPr xmlns="http://schemas.microsoft.com/office/spreadsheetml/2009/9/main" objectType="CheckBox" fmlaLink="$S$14" lockText="1" noThreeD="1"/>
</file>

<file path=xl/ctrlProps/ctrlProp84.xml><?xml version="1.0" encoding="utf-8"?>
<formControlPr xmlns="http://schemas.microsoft.com/office/spreadsheetml/2009/9/main" objectType="CheckBox" fmlaLink="$S$15" lockText="1" noThreeD="1"/>
</file>

<file path=xl/ctrlProps/ctrlProp85.xml><?xml version="1.0" encoding="utf-8"?>
<formControlPr xmlns="http://schemas.microsoft.com/office/spreadsheetml/2009/9/main" objectType="CheckBox" fmlaLink="$S$16" lockText="1" noThreeD="1"/>
</file>

<file path=xl/ctrlProps/ctrlProp86.xml><?xml version="1.0" encoding="utf-8"?>
<formControlPr xmlns="http://schemas.microsoft.com/office/spreadsheetml/2009/9/main" objectType="CheckBox" fmlaLink="$S$17" lockText="1" noThreeD="1"/>
</file>

<file path=xl/ctrlProps/ctrlProp87.xml><?xml version="1.0" encoding="utf-8"?>
<formControlPr xmlns="http://schemas.microsoft.com/office/spreadsheetml/2009/9/main" objectType="CheckBox" fmlaLink="$S$18" lockText="1" noThreeD="1"/>
</file>

<file path=xl/ctrlProps/ctrlProp88.xml><?xml version="1.0" encoding="utf-8"?>
<formControlPr xmlns="http://schemas.microsoft.com/office/spreadsheetml/2009/9/main" objectType="CheckBox" fmlaLink="$S$19" lockText="1" noThreeD="1"/>
</file>

<file path=xl/ctrlProps/ctrlProp89.xml><?xml version="1.0" encoding="utf-8"?>
<formControlPr xmlns="http://schemas.microsoft.com/office/spreadsheetml/2009/9/main" objectType="CheckBox" fmlaLink="$S$20" lockText="1" noThreeD="1"/>
</file>

<file path=xl/ctrlProps/ctrlProp9.xml><?xml version="1.0" encoding="utf-8"?>
<formControlPr xmlns="http://schemas.microsoft.com/office/spreadsheetml/2009/9/main" objectType="CheckBox" fmlaLink="$O$21" lockText="1" noThreeD="1"/>
</file>

<file path=xl/ctrlProps/ctrlProp90.xml><?xml version="1.0" encoding="utf-8"?>
<formControlPr xmlns="http://schemas.microsoft.com/office/spreadsheetml/2009/9/main" objectType="CheckBox" fmlaLink="$S$21" lockText="1" noThreeD="1"/>
</file>

<file path=xl/ctrlProps/ctrlProp91.xml><?xml version="1.0" encoding="utf-8"?>
<formControlPr xmlns="http://schemas.microsoft.com/office/spreadsheetml/2009/9/main" objectType="CheckBox" fmlaLink="$S$22" lockText="1" noThreeD="1"/>
</file>

<file path=xl/ctrlProps/ctrlProp92.xml><?xml version="1.0" encoding="utf-8"?>
<formControlPr xmlns="http://schemas.microsoft.com/office/spreadsheetml/2009/9/main" objectType="CheckBox" fmlaLink="$S$23" lockText="1" noThreeD="1"/>
</file>

<file path=xl/ctrlProps/ctrlProp93.xml><?xml version="1.0" encoding="utf-8"?>
<formControlPr xmlns="http://schemas.microsoft.com/office/spreadsheetml/2009/9/main" objectType="CheckBox" fmlaLink="$S$24" lockText="1" noThreeD="1"/>
</file>

<file path=xl/ctrlProps/ctrlProp94.xml><?xml version="1.0" encoding="utf-8"?>
<formControlPr xmlns="http://schemas.microsoft.com/office/spreadsheetml/2009/9/main" objectType="CheckBox" fmlaLink="$S$25" lockText="1" noThreeD="1"/>
</file>

<file path=xl/ctrlProps/ctrlProp95.xml><?xml version="1.0" encoding="utf-8"?>
<formControlPr xmlns="http://schemas.microsoft.com/office/spreadsheetml/2009/9/main" objectType="CheckBox" fmlaLink="$S$26" lockText="1" noThreeD="1"/>
</file>

<file path=xl/ctrlProps/ctrlProp96.xml><?xml version="1.0" encoding="utf-8"?>
<formControlPr xmlns="http://schemas.microsoft.com/office/spreadsheetml/2009/9/main" objectType="CheckBox" fmlaLink="$S$27" lockText="1" noThreeD="1"/>
</file>

<file path=xl/ctrlProps/ctrlProp97.xml><?xml version="1.0" encoding="utf-8"?>
<formControlPr xmlns="http://schemas.microsoft.com/office/spreadsheetml/2009/9/main" objectType="CheckBox" fmlaLink="$S$28" lockText="1" noThreeD="1"/>
</file>

<file path=xl/ctrlProps/ctrlProp98.xml><?xml version="1.0" encoding="utf-8"?>
<formControlPr xmlns="http://schemas.microsoft.com/office/spreadsheetml/2009/9/main" objectType="CheckBox" fmlaLink="$S$29" lockText="1" noThreeD="1"/>
</file>

<file path=xl/ctrlProps/ctrlProp99.xml><?xml version="1.0" encoding="utf-8"?>
<formControlPr xmlns="http://schemas.microsoft.com/office/spreadsheetml/2009/9/main" objectType="CheckBox" fmlaLink="$S$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T des M - T of C'!TM_4060"/></Relationships>
</file>

<file path=xl/drawings/_rels/drawing11.xml.rels><?xml version="1.0" encoding="UTF-8" standalone="yes"?>
<Relationships xmlns="http://schemas.openxmlformats.org/package/2006/relationships"><Relationship Id="rId1" Type="http://schemas.openxmlformats.org/officeDocument/2006/relationships/hyperlink" Target="#'T des M - T of C'!TM_4070"/></Relationships>
</file>

<file path=xl/drawings/_rels/drawing12.xml.rels><?xml version="1.0" encoding="UTF-8" standalone="yes"?>
<Relationships xmlns="http://schemas.openxmlformats.org/package/2006/relationships"><Relationship Id="rId1" Type="http://schemas.openxmlformats.org/officeDocument/2006/relationships/hyperlink" Target="#'T des M - T of C'!TM_4090"/></Relationships>
</file>

<file path=xl/drawings/_rels/drawing3.xml.rels><?xml version="1.0" encoding="UTF-8" standalone="yes"?>
<Relationships xmlns="http://schemas.openxmlformats.org/package/2006/relationships"><Relationship Id="rId2" Type="http://schemas.openxmlformats.org/officeDocument/2006/relationships/hyperlink" Target="#'T des M - T of C'!Certification"/><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 des M - T of C'!TM_1200"/></Relationships>
</file>

<file path=xl/drawings/_rels/drawing5.xml.rels><?xml version="1.0" encoding="UTF-8" standalone="yes"?>
<Relationships xmlns="http://schemas.openxmlformats.org/package/2006/relationships"><Relationship Id="rId1" Type="http://schemas.openxmlformats.org/officeDocument/2006/relationships/hyperlink" Target="#'T des M - T of C'!TM_1400"/></Relationships>
</file>

<file path=xl/drawings/_rels/drawing6.xml.rels><?xml version="1.0" encoding="UTF-8" standalone="yes"?>
<Relationships xmlns="http://schemas.openxmlformats.org/package/2006/relationships"><Relationship Id="rId1" Type="http://schemas.openxmlformats.org/officeDocument/2006/relationships/hyperlink" Target="#'T des M - T of C'!TM_1500"/></Relationships>
</file>

<file path=xl/drawings/_rels/drawing7.xml.rels><?xml version="1.0" encoding="UTF-8" standalone="yes"?>
<Relationships xmlns="http://schemas.openxmlformats.org/package/2006/relationships"><Relationship Id="rId1" Type="http://schemas.openxmlformats.org/officeDocument/2006/relationships/hyperlink" Target="#'T des M - T of C'!TM_1600"/></Relationships>
</file>

<file path=xl/drawings/_rels/drawing8.xml.rels><?xml version="1.0" encoding="UTF-8" standalone="yes"?>
<Relationships xmlns="http://schemas.openxmlformats.org/package/2006/relationships"><Relationship Id="rId1" Type="http://schemas.openxmlformats.org/officeDocument/2006/relationships/hyperlink" Target="#'T des M - T of C'!TM_4040"/></Relationships>
</file>

<file path=xl/drawings/_rels/drawing9.xml.rels><?xml version="1.0" encoding="UTF-8" standalone="yes"?>
<Relationships xmlns="http://schemas.openxmlformats.org/package/2006/relationships"><Relationship Id="rId1" Type="http://schemas.openxmlformats.org/officeDocument/2006/relationships/hyperlink" Target="#'T des M - T of C'!TM_4050"/></Relationships>
</file>

<file path=xl/drawings/drawing1.xml><?xml version="1.0" encoding="utf-8"?>
<xdr:wsDr xmlns:xdr="http://schemas.openxmlformats.org/drawingml/2006/spreadsheetDrawing" xmlns:a="http://schemas.openxmlformats.org/drawingml/2006/main">
  <xdr:twoCellAnchor editAs="oneCell">
    <xdr:from>
      <xdr:col>0</xdr:col>
      <xdr:colOff>43659</xdr:colOff>
      <xdr:row>0</xdr:row>
      <xdr:rowOff>35718</xdr:rowOff>
    </xdr:from>
    <xdr:to>
      <xdr:col>5</xdr:col>
      <xdr:colOff>149598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38100"/>
          <a:ext cx="17716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900-000002000000}"/>
            </a:ext>
          </a:extLst>
        </xdr:cNvPr>
        <xdr:cNvSpPr/>
      </xdr:nvSpPr>
      <xdr:spPr>
        <a:xfrm>
          <a:off x="11534775"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A00-000002000000}"/>
            </a:ext>
          </a:extLst>
        </xdr:cNvPr>
        <xdr:cNvSpPr/>
      </xdr:nvSpPr>
      <xdr:spPr>
        <a:xfrm>
          <a:off x="12830175"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160020</xdr:colOff>
          <xdr:row>35</xdr:row>
          <xdr:rowOff>38100</xdr:rowOff>
        </xdr:from>
        <xdr:to>
          <xdr:col>2</xdr:col>
          <xdr:colOff>487680</xdr:colOff>
          <xdr:row>35</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36</xdr:row>
          <xdr:rowOff>30480</xdr:rowOff>
        </xdr:from>
        <xdr:to>
          <xdr:col>2</xdr:col>
          <xdr:colOff>487680</xdr:colOff>
          <xdr:row>36</xdr:row>
          <xdr:rowOff>259080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37</xdr:row>
          <xdr:rowOff>45720</xdr:rowOff>
        </xdr:from>
        <xdr:to>
          <xdr:col>2</xdr:col>
          <xdr:colOff>487680</xdr:colOff>
          <xdr:row>37</xdr:row>
          <xdr:rowOff>274320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2</xdr:col>
      <xdr:colOff>1057275</xdr:colOff>
      <xdr:row>5</xdr:row>
      <xdr:rowOff>0</xdr:rowOff>
    </xdr:from>
    <xdr:to>
      <xdr:col>2</xdr:col>
      <xdr:colOff>1312875</xdr:colOff>
      <xdr:row>5</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B00-000002000000}"/>
            </a:ext>
          </a:extLst>
        </xdr:cNvPr>
        <xdr:cNvSpPr/>
      </xdr:nvSpPr>
      <xdr:spPr>
        <a:xfrm>
          <a:off x="6858000" y="13525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24</xdr:row>
      <xdr:rowOff>180975</xdr:rowOff>
    </xdr:from>
    <xdr:to>
      <xdr:col>0</xdr:col>
      <xdr:colOff>504825</xdr:colOff>
      <xdr:row>26</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568642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0</xdr:colOff>
      <xdr:row>0</xdr:row>
      <xdr:rowOff>600075</xdr:rowOff>
    </xdr:from>
    <xdr:to>
      <xdr:col>8</xdr:col>
      <xdr:colOff>257175</xdr:colOff>
      <xdr:row>0</xdr:row>
      <xdr:rowOff>733425</xdr:rowOff>
    </xdr:to>
    <xdr:sp macro="" textlink="" fLocksText="0">
      <xdr:nvSpPr>
        <xdr:cNvPr id="3" name="Flèche gauche 5">
          <a:hlinkClick xmlns:r="http://schemas.openxmlformats.org/officeDocument/2006/relationships" r:id="rId2" tooltip="Retour à la Table des matières / Back to Table of Contents"/>
          <a:extLst>
            <a:ext uri="{FF2B5EF4-FFF2-40B4-BE49-F238E27FC236}">
              <a16:creationId xmlns:a16="http://schemas.microsoft.com/office/drawing/2014/main" id="{00000000-0008-0000-0200-000003000000}"/>
            </a:ext>
          </a:extLst>
        </xdr:cNvPr>
        <xdr:cNvSpPr/>
      </xdr:nvSpPr>
      <xdr:spPr>
        <a:xfrm>
          <a:off x="7153275" y="6000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219075</xdr:colOff>
      <xdr:row>5</xdr:row>
      <xdr:rowOff>171450</xdr:rowOff>
    </xdr:from>
    <xdr:to>
      <xdr:col>12</xdr:col>
      <xdr:colOff>474675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2000000}"/>
            </a:ext>
          </a:extLst>
        </xdr:cNvPr>
        <xdr:cNvSpPr/>
      </xdr:nvSpPr>
      <xdr:spPr>
        <a:xfrm>
          <a:off x="91630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1514475</xdr:colOff>
      <xdr:row>6</xdr:row>
      <xdr:rowOff>0</xdr:rowOff>
    </xdr:from>
    <xdr:to>
      <xdr:col>4</xdr:col>
      <xdr:colOff>1770075</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7562850" y="15525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514350</xdr:colOff>
      <xdr:row>5</xdr:row>
      <xdr:rowOff>161925</xdr:rowOff>
    </xdr:from>
    <xdr:to>
      <xdr:col>6</xdr:col>
      <xdr:colOff>769950</xdr:colOff>
      <xdr:row>6</xdr:row>
      <xdr:rowOff>104775</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650557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860425</xdr:colOff>
      <xdr:row>5</xdr:row>
      <xdr:rowOff>200025</xdr:rowOff>
    </xdr:from>
    <xdr:to>
      <xdr:col>10</xdr:col>
      <xdr:colOff>1116025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600-000002000000}"/>
            </a:ext>
          </a:extLst>
        </xdr:cNvPr>
        <xdr:cNvSpPr/>
      </xdr:nvSpPr>
      <xdr:spPr>
        <a:xfrm>
          <a:off x="12658725" y="155257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752475</xdr:colOff>
      <xdr:row>5</xdr:row>
      <xdr:rowOff>180975</xdr:rowOff>
    </xdr:from>
    <xdr:to>
      <xdr:col>2</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7677150" y="153352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1028700</xdr:colOff>
      <xdr:row>6</xdr:row>
      <xdr:rowOff>9525</xdr:rowOff>
    </xdr:from>
    <xdr:to>
      <xdr:col>7</xdr:col>
      <xdr:colOff>1341450</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2172950" y="1552575"/>
          <a:ext cx="31432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571500</xdr:colOff>
          <xdr:row>12</xdr:row>
          <xdr:rowOff>68580</xdr:rowOff>
        </xdr:from>
        <xdr:to>
          <xdr:col>2</xdr:col>
          <xdr:colOff>883920</xdr:colOff>
          <xdr:row>12</xdr:row>
          <xdr:rowOff>297180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8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68580</xdr:rowOff>
        </xdr:from>
        <xdr:to>
          <xdr:col>2</xdr:col>
          <xdr:colOff>883920</xdr:colOff>
          <xdr:row>13</xdr:row>
          <xdr:rowOff>297180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8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14</xdr:row>
          <xdr:rowOff>68580</xdr:rowOff>
        </xdr:from>
        <xdr:to>
          <xdr:col>2</xdr:col>
          <xdr:colOff>883920</xdr:colOff>
          <xdr:row>14</xdr:row>
          <xdr:rowOff>297180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8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68580</xdr:rowOff>
        </xdr:from>
        <xdr:to>
          <xdr:col>2</xdr:col>
          <xdr:colOff>899160</xdr:colOff>
          <xdr:row>15</xdr:row>
          <xdr:rowOff>304800</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8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16</xdr:row>
          <xdr:rowOff>68580</xdr:rowOff>
        </xdr:from>
        <xdr:to>
          <xdr:col>2</xdr:col>
          <xdr:colOff>899160</xdr:colOff>
          <xdr:row>16</xdr:row>
          <xdr:rowOff>304800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8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17</xdr:row>
          <xdr:rowOff>68580</xdr:rowOff>
        </xdr:from>
        <xdr:to>
          <xdr:col>2</xdr:col>
          <xdr:colOff>899160</xdr:colOff>
          <xdr:row>17</xdr:row>
          <xdr:rowOff>304800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8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18</xdr:row>
          <xdr:rowOff>68580</xdr:rowOff>
        </xdr:from>
        <xdr:to>
          <xdr:col>2</xdr:col>
          <xdr:colOff>899160</xdr:colOff>
          <xdr:row>18</xdr:row>
          <xdr:rowOff>304800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8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68580</xdr:rowOff>
        </xdr:from>
        <xdr:to>
          <xdr:col>2</xdr:col>
          <xdr:colOff>899160</xdr:colOff>
          <xdr:row>19</xdr:row>
          <xdr:rowOff>304800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8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68580</xdr:rowOff>
        </xdr:from>
        <xdr:to>
          <xdr:col>2</xdr:col>
          <xdr:colOff>899160</xdr:colOff>
          <xdr:row>20</xdr:row>
          <xdr:rowOff>304800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8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68580</xdr:rowOff>
        </xdr:from>
        <xdr:to>
          <xdr:col>2</xdr:col>
          <xdr:colOff>899160</xdr:colOff>
          <xdr:row>21</xdr:row>
          <xdr:rowOff>304800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8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xdr:row>
          <xdr:rowOff>68580</xdr:rowOff>
        </xdr:from>
        <xdr:to>
          <xdr:col>2</xdr:col>
          <xdr:colOff>899160</xdr:colOff>
          <xdr:row>22</xdr:row>
          <xdr:rowOff>304800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8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68580</xdr:rowOff>
        </xdr:from>
        <xdr:to>
          <xdr:col>2</xdr:col>
          <xdr:colOff>899160</xdr:colOff>
          <xdr:row>23</xdr:row>
          <xdr:rowOff>304800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8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68580</xdr:rowOff>
        </xdr:from>
        <xdr:to>
          <xdr:col>2</xdr:col>
          <xdr:colOff>899160</xdr:colOff>
          <xdr:row>24</xdr:row>
          <xdr:rowOff>304800</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8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25</xdr:row>
          <xdr:rowOff>68580</xdr:rowOff>
        </xdr:from>
        <xdr:to>
          <xdr:col>2</xdr:col>
          <xdr:colOff>899160</xdr:colOff>
          <xdr:row>25</xdr:row>
          <xdr:rowOff>304800</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8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26</xdr:row>
          <xdr:rowOff>68580</xdr:rowOff>
        </xdr:from>
        <xdr:to>
          <xdr:col>2</xdr:col>
          <xdr:colOff>899160</xdr:colOff>
          <xdr:row>26</xdr:row>
          <xdr:rowOff>304800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8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8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8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28</xdr:row>
          <xdr:rowOff>68580</xdr:rowOff>
        </xdr:from>
        <xdr:to>
          <xdr:col>2</xdr:col>
          <xdr:colOff>899160</xdr:colOff>
          <xdr:row>28</xdr:row>
          <xdr:rowOff>304800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8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29</xdr:row>
          <xdr:rowOff>68580</xdr:rowOff>
        </xdr:from>
        <xdr:to>
          <xdr:col>2</xdr:col>
          <xdr:colOff>899160</xdr:colOff>
          <xdr:row>29</xdr:row>
          <xdr:rowOff>304800</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8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30</xdr:row>
          <xdr:rowOff>68580</xdr:rowOff>
        </xdr:from>
        <xdr:to>
          <xdr:col>2</xdr:col>
          <xdr:colOff>899160</xdr:colOff>
          <xdr:row>30</xdr:row>
          <xdr:rowOff>304800</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8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11</xdr:row>
          <xdr:rowOff>68580</xdr:rowOff>
        </xdr:from>
        <xdr:to>
          <xdr:col>3</xdr:col>
          <xdr:colOff>899160</xdr:colOff>
          <xdr:row>11</xdr:row>
          <xdr:rowOff>304800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8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12</xdr:row>
          <xdr:rowOff>68580</xdr:rowOff>
        </xdr:from>
        <xdr:to>
          <xdr:col>3</xdr:col>
          <xdr:colOff>899160</xdr:colOff>
          <xdr:row>12</xdr:row>
          <xdr:rowOff>304800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8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13</xdr:row>
          <xdr:rowOff>68580</xdr:rowOff>
        </xdr:from>
        <xdr:to>
          <xdr:col>3</xdr:col>
          <xdr:colOff>899160</xdr:colOff>
          <xdr:row>13</xdr:row>
          <xdr:rowOff>304800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8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68580</xdr:rowOff>
        </xdr:from>
        <xdr:to>
          <xdr:col>3</xdr:col>
          <xdr:colOff>899160</xdr:colOff>
          <xdr:row>14</xdr:row>
          <xdr:rowOff>304800</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8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68580</xdr:rowOff>
        </xdr:from>
        <xdr:to>
          <xdr:col>3</xdr:col>
          <xdr:colOff>899160</xdr:colOff>
          <xdr:row>15</xdr:row>
          <xdr:rowOff>304800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8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68580</xdr:rowOff>
        </xdr:from>
        <xdr:to>
          <xdr:col>3</xdr:col>
          <xdr:colOff>899160</xdr:colOff>
          <xdr:row>16</xdr:row>
          <xdr:rowOff>304800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8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17</xdr:row>
          <xdr:rowOff>68580</xdr:rowOff>
        </xdr:from>
        <xdr:to>
          <xdr:col>3</xdr:col>
          <xdr:colOff>899160</xdr:colOff>
          <xdr:row>17</xdr:row>
          <xdr:rowOff>304800</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8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18</xdr:row>
          <xdr:rowOff>68580</xdr:rowOff>
        </xdr:from>
        <xdr:to>
          <xdr:col>3</xdr:col>
          <xdr:colOff>899160</xdr:colOff>
          <xdr:row>18</xdr:row>
          <xdr:rowOff>304800</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8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68580</xdr:rowOff>
        </xdr:from>
        <xdr:to>
          <xdr:col>3</xdr:col>
          <xdr:colOff>899160</xdr:colOff>
          <xdr:row>19</xdr:row>
          <xdr:rowOff>304800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8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68580</xdr:rowOff>
        </xdr:from>
        <xdr:to>
          <xdr:col>3</xdr:col>
          <xdr:colOff>899160</xdr:colOff>
          <xdr:row>20</xdr:row>
          <xdr:rowOff>304800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8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68580</xdr:rowOff>
        </xdr:from>
        <xdr:to>
          <xdr:col>3</xdr:col>
          <xdr:colOff>899160</xdr:colOff>
          <xdr:row>21</xdr:row>
          <xdr:rowOff>304800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8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68580</xdr:rowOff>
        </xdr:from>
        <xdr:to>
          <xdr:col>3</xdr:col>
          <xdr:colOff>899160</xdr:colOff>
          <xdr:row>22</xdr:row>
          <xdr:rowOff>304800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8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68580</xdr:rowOff>
        </xdr:from>
        <xdr:to>
          <xdr:col>3</xdr:col>
          <xdr:colOff>899160</xdr:colOff>
          <xdr:row>23</xdr:row>
          <xdr:rowOff>304800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8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68580</xdr:rowOff>
        </xdr:from>
        <xdr:to>
          <xdr:col>3</xdr:col>
          <xdr:colOff>899160</xdr:colOff>
          <xdr:row>24</xdr:row>
          <xdr:rowOff>304800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8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68580</xdr:rowOff>
        </xdr:from>
        <xdr:to>
          <xdr:col>3</xdr:col>
          <xdr:colOff>899160</xdr:colOff>
          <xdr:row>25</xdr:row>
          <xdr:rowOff>304800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8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68580</xdr:rowOff>
        </xdr:from>
        <xdr:to>
          <xdr:col>3</xdr:col>
          <xdr:colOff>899160</xdr:colOff>
          <xdr:row>26</xdr:row>
          <xdr:rowOff>304800</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8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68580</xdr:rowOff>
        </xdr:from>
        <xdr:to>
          <xdr:col>3</xdr:col>
          <xdr:colOff>899160</xdr:colOff>
          <xdr:row>27</xdr:row>
          <xdr:rowOff>304800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8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68580</xdr:rowOff>
        </xdr:from>
        <xdr:to>
          <xdr:col>3</xdr:col>
          <xdr:colOff>899160</xdr:colOff>
          <xdr:row>28</xdr:row>
          <xdr:rowOff>304800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8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68580</xdr:rowOff>
        </xdr:from>
        <xdr:to>
          <xdr:col>3</xdr:col>
          <xdr:colOff>899160</xdr:colOff>
          <xdr:row>29</xdr:row>
          <xdr:rowOff>304800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8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68580</xdr:rowOff>
        </xdr:from>
        <xdr:to>
          <xdr:col>3</xdr:col>
          <xdr:colOff>899160</xdr:colOff>
          <xdr:row>30</xdr:row>
          <xdr:rowOff>304800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8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68580</xdr:rowOff>
        </xdr:from>
        <xdr:to>
          <xdr:col>4</xdr:col>
          <xdr:colOff>899160</xdr:colOff>
          <xdr:row>11</xdr:row>
          <xdr:rowOff>304800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8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68580</xdr:rowOff>
        </xdr:from>
        <xdr:to>
          <xdr:col>4</xdr:col>
          <xdr:colOff>899160</xdr:colOff>
          <xdr:row>12</xdr:row>
          <xdr:rowOff>304800</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8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68580</xdr:rowOff>
        </xdr:from>
        <xdr:to>
          <xdr:col>4</xdr:col>
          <xdr:colOff>899160</xdr:colOff>
          <xdr:row>13</xdr:row>
          <xdr:rowOff>304800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8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68580</xdr:rowOff>
        </xdr:from>
        <xdr:to>
          <xdr:col>4</xdr:col>
          <xdr:colOff>899160</xdr:colOff>
          <xdr:row>14</xdr:row>
          <xdr:rowOff>304800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8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68580</xdr:rowOff>
        </xdr:from>
        <xdr:to>
          <xdr:col>4</xdr:col>
          <xdr:colOff>899160</xdr:colOff>
          <xdr:row>15</xdr:row>
          <xdr:rowOff>304800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8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16</xdr:row>
          <xdr:rowOff>68580</xdr:rowOff>
        </xdr:from>
        <xdr:to>
          <xdr:col>4</xdr:col>
          <xdr:colOff>899160</xdr:colOff>
          <xdr:row>16</xdr:row>
          <xdr:rowOff>304800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8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68580</xdr:rowOff>
        </xdr:from>
        <xdr:to>
          <xdr:col>4</xdr:col>
          <xdr:colOff>899160</xdr:colOff>
          <xdr:row>17</xdr:row>
          <xdr:rowOff>304800</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8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68580</xdr:rowOff>
        </xdr:from>
        <xdr:to>
          <xdr:col>4</xdr:col>
          <xdr:colOff>899160</xdr:colOff>
          <xdr:row>18</xdr:row>
          <xdr:rowOff>304800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8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19</xdr:row>
          <xdr:rowOff>68580</xdr:rowOff>
        </xdr:from>
        <xdr:to>
          <xdr:col>4</xdr:col>
          <xdr:colOff>899160</xdr:colOff>
          <xdr:row>19</xdr:row>
          <xdr:rowOff>304800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8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20</xdr:row>
          <xdr:rowOff>68580</xdr:rowOff>
        </xdr:from>
        <xdr:to>
          <xdr:col>4</xdr:col>
          <xdr:colOff>899160</xdr:colOff>
          <xdr:row>20</xdr:row>
          <xdr:rowOff>304800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8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21</xdr:row>
          <xdr:rowOff>68580</xdr:rowOff>
        </xdr:from>
        <xdr:to>
          <xdr:col>4</xdr:col>
          <xdr:colOff>899160</xdr:colOff>
          <xdr:row>21</xdr:row>
          <xdr:rowOff>304800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8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xdr:row>
          <xdr:rowOff>68580</xdr:rowOff>
        </xdr:from>
        <xdr:to>
          <xdr:col>4</xdr:col>
          <xdr:colOff>899160</xdr:colOff>
          <xdr:row>22</xdr:row>
          <xdr:rowOff>304800</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8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23</xdr:row>
          <xdr:rowOff>68580</xdr:rowOff>
        </xdr:from>
        <xdr:to>
          <xdr:col>4</xdr:col>
          <xdr:colOff>899160</xdr:colOff>
          <xdr:row>23</xdr:row>
          <xdr:rowOff>304800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8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24</xdr:row>
          <xdr:rowOff>68580</xdr:rowOff>
        </xdr:from>
        <xdr:to>
          <xdr:col>4</xdr:col>
          <xdr:colOff>899160</xdr:colOff>
          <xdr:row>24</xdr:row>
          <xdr:rowOff>304800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8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25</xdr:row>
          <xdr:rowOff>68580</xdr:rowOff>
        </xdr:from>
        <xdr:to>
          <xdr:col>4</xdr:col>
          <xdr:colOff>899160</xdr:colOff>
          <xdr:row>25</xdr:row>
          <xdr:rowOff>304800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8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26</xdr:row>
          <xdr:rowOff>68580</xdr:rowOff>
        </xdr:from>
        <xdr:to>
          <xdr:col>4</xdr:col>
          <xdr:colOff>899160</xdr:colOff>
          <xdr:row>26</xdr:row>
          <xdr:rowOff>304800</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8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27</xdr:row>
          <xdr:rowOff>68580</xdr:rowOff>
        </xdr:from>
        <xdr:to>
          <xdr:col>4</xdr:col>
          <xdr:colOff>899160</xdr:colOff>
          <xdr:row>27</xdr:row>
          <xdr:rowOff>304800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800-0000B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28</xdr:row>
          <xdr:rowOff>68580</xdr:rowOff>
        </xdr:from>
        <xdr:to>
          <xdr:col>4</xdr:col>
          <xdr:colOff>899160</xdr:colOff>
          <xdr:row>28</xdr:row>
          <xdr:rowOff>304800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8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68580</xdr:rowOff>
        </xdr:from>
        <xdr:to>
          <xdr:col>4</xdr:col>
          <xdr:colOff>899160</xdr:colOff>
          <xdr:row>29</xdr:row>
          <xdr:rowOff>304800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8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30</xdr:row>
          <xdr:rowOff>68580</xdr:rowOff>
        </xdr:from>
        <xdr:to>
          <xdr:col>4</xdr:col>
          <xdr:colOff>899160</xdr:colOff>
          <xdr:row>30</xdr:row>
          <xdr:rowOff>304800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8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68580</xdr:rowOff>
        </xdr:from>
        <xdr:to>
          <xdr:col>5</xdr:col>
          <xdr:colOff>899160</xdr:colOff>
          <xdr:row>11</xdr:row>
          <xdr:rowOff>304800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8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12</xdr:row>
          <xdr:rowOff>30480</xdr:rowOff>
        </xdr:from>
        <xdr:to>
          <xdr:col>5</xdr:col>
          <xdr:colOff>960120</xdr:colOff>
          <xdr:row>12</xdr:row>
          <xdr:rowOff>304800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8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13</xdr:row>
          <xdr:rowOff>68580</xdr:rowOff>
        </xdr:from>
        <xdr:to>
          <xdr:col>5</xdr:col>
          <xdr:colOff>899160</xdr:colOff>
          <xdr:row>13</xdr:row>
          <xdr:rowOff>304800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8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14</xdr:row>
          <xdr:rowOff>68580</xdr:rowOff>
        </xdr:from>
        <xdr:to>
          <xdr:col>5</xdr:col>
          <xdr:colOff>899160</xdr:colOff>
          <xdr:row>14</xdr:row>
          <xdr:rowOff>304800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8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68580</xdr:rowOff>
        </xdr:from>
        <xdr:to>
          <xdr:col>5</xdr:col>
          <xdr:colOff>899160</xdr:colOff>
          <xdr:row>15</xdr:row>
          <xdr:rowOff>304800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8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68580</xdr:rowOff>
        </xdr:from>
        <xdr:to>
          <xdr:col>5</xdr:col>
          <xdr:colOff>899160</xdr:colOff>
          <xdr:row>16</xdr:row>
          <xdr:rowOff>304800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8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17</xdr:row>
          <xdr:rowOff>68580</xdr:rowOff>
        </xdr:from>
        <xdr:to>
          <xdr:col>5</xdr:col>
          <xdr:colOff>899160</xdr:colOff>
          <xdr:row>17</xdr:row>
          <xdr:rowOff>304800</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8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68580</xdr:rowOff>
        </xdr:from>
        <xdr:to>
          <xdr:col>5</xdr:col>
          <xdr:colOff>899160</xdr:colOff>
          <xdr:row>18</xdr:row>
          <xdr:rowOff>304800</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8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68580</xdr:rowOff>
        </xdr:from>
        <xdr:to>
          <xdr:col>5</xdr:col>
          <xdr:colOff>899160</xdr:colOff>
          <xdr:row>19</xdr:row>
          <xdr:rowOff>304800</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8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68580</xdr:rowOff>
        </xdr:from>
        <xdr:to>
          <xdr:col>5</xdr:col>
          <xdr:colOff>899160</xdr:colOff>
          <xdr:row>20</xdr:row>
          <xdr:rowOff>304800</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8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21</xdr:row>
          <xdr:rowOff>68580</xdr:rowOff>
        </xdr:from>
        <xdr:to>
          <xdr:col>5</xdr:col>
          <xdr:colOff>899160</xdr:colOff>
          <xdr:row>21</xdr:row>
          <xdr:rowOff>304800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8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22</xdr:row>
          <xdr:rowOff>68580</xdr:rowOff>
        </xdr:from>
        <xdr:to>
          <xdr:col>5</xdr:col>
          <xdr:colOff>899160</xdr:colOff>
          <xdr:row>22</xdr:row>
          <xdr:rowOff>304800</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8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68580</xdr:rowOff>
        </xdr:from>
        <xdr:to>
          <xdr:col>5</xdr:col>
          <xdr:colOff>899160</xdr:colOff>
          <xdr:row>23</xdr:row>
          <xdr:rowOff>304800</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8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24</xdr:row>
          <xdr:rowOff>68580</xdr:rowOff>
        </xdr:from>
        <xdr:to>
          <xdr:col>5</xdr:col>
          <xdr:colOff>899160</xdr:colOff>
          <xdr:row>24</xdr:row>
          <xdr:rowOff>304800</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8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68580</xdr:rowOff>
        </xdr:from>
        <xdr:to>
          <xdr:col>5</xdr:col>
          <xdr:colOff>899160</xdr:colOff>
          <xdr:row>25</xdr:row>
          <xdr:rowOff>304800</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0000000-0008-0000-0800-0000C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26</xdr:row>
          <xdr:rowOff>68580</xdr:rowOff>
        </xdr:from>
        <xdr:to>
          <xdr:col>5</xdr:col>
          <xdr:colOff>899160</xdr:colOff>
          <xdr:row>26</xdr:row>
          <xdr:rowOff>304800</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8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27</xdr:row>
          <xdr:rowOff>68580</xdr:rowOff>
        </xdr:from>
        <xdr:to>
          <xdr:col>5</xdr:col>
          <xdr:colOff>899160</xdr:colOff>
          <xdr:row>27</xdr:row>
          <xdr:rowOff>304800</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00000000-0008-0000-08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28</xdr:row>
          <xdr:rowOff>68580</xdr:rowOff>
        </xdr:from>
        <xdr:to>
          <xdr:col>5</xdr:col>
          <xdr:colOff>982980</xdr:colOff>
          <xdr:row>28</xdr:row>
          <xdr:rowOff>304800</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00000000-0008-0000-08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29</xdr:row>
          <xdr:rowOff>68580</xdr:rowOff>
        </xdr:from>
        <xdr:to>
          <xdr:col>5</xdr:col>
          <xdr:colOff>899160</xdr:colOff>
          <xdr:row>29</xdr:row>
          <xdr:rowOff>304800</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8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30</xdr:row>
          <xdr:rowOff>68580</xdr:rowOff>
        </xdr:from>
        <xdr:to>
          <xdr:col>5</xdr:col>
          <xdr:colOff>899160</xdr:colOff>
          <xdr:row>30</xdr:row>
          <xdr:rowOff>304800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8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11</xdr:row>
          <xdr:rowOff>68580</xdr:rowOff>
        </xdr:from>
        <xdr:to>
          <xdr:col>6</xdr:col>
          <xdr:colOff>899160</xdr:colOff>
          <xdr:row>11</xdr:row>
          <xdr:rowOff>304800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8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xdr:row>
          <xdr:rowOff>68580</xdr:rowOff>
        </xdr:from>
        <xdr:to>
          <xdr:col>6</xdr:col>
          <xdr:colOff>899160</xdr:colOff>
          <xdr:row>12</xdr:row>
          <xdr:rowOff>304800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8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13</xdr:row>
          <xdr:rowOff>68580</xdr:rowOff>
        </xdr:from>
        <xdr:to>
          <xdr:col>6</xdr:col>
          <xdr:colOff>899160</xdr:colOff>
          <xdr:row>13</xdr:row>
          <xdr:rowOff>304800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8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14</xdr:row>
          <xdr:rowOff>68580</xdr:rowOff>
        </xdr:from>
        <xdr:to>
          <xdr:col>6</xdr:col>
          <xdr:colOff>899160</xdr:colOff>
          <xdr:row>14</xdr:row>
          <xdr:rowOff>304800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8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15</xdr:row>
          <xdr:rowOff>68580</xdr:rowOff>
        </xdr:from>
        <xdr:to>
          <xdr:col>6</xdr:col>
          <xdr:colOff>899160</xdr:colOff>
          <xdr:row>15</xdr:row>
          <xdr:rowOff>304800</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8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16</xdr:row>
          <xdr:rowOff>68580</xdr:rowOff>
        </xdr:from>
        <xdr:to>
          <xdr:col>6</xdr:col>
          <xdr:colOff>899160</xdr:colOff>
          <xdr:row>16</xdr:row>
          <xdr:rowOff>304800</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8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17</xdr:row>
          <xdr:rowOff>68580</xdr:rowOff>
        </xdr:from>
        <xdr:to>
          <xdr:col>6</xdr:col>
          <xdr:colOff>899160</xdr:colOff>
          <xdr:row>17</xdr:row>
          <xdr:rowOff>304800</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8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18</xdr:row>
          <xdr:rowOff>68580</xdr:rowOff>
        </xdr:from>
        <xdr:to>
          <xdr:col>6</xdr:col>
          <xdr:colOff>899160</xdr:colOff>
          <xdr:row>18</xdr:row>
          <xdr:rowOff>304800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8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68580</xdr:rowOff>
        </xdr:from>
        <xdr:to>
          <xdr:col>6</xdr:col>
          <xdr:colOff>899160</xdr:colOff>
          <xdr:row>19</xdr:row>
          <xdr:rowOff>304800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8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20</xdr:row>
          <xdr:rowOff>68580</xdr:rowOff>
        </xdr:from>
        <xdr:to>
          <xdr:col>6</xdr:col>
          <xdr:colOff>899160</xdr:colOff>
          <xdr:row>20</xdr:row>
          <xdr:rowOff>304800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8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21</xdr:row>
          <xdr:rowOff>68580</xdr:rowOff>
        </xdr:from>
        <xdr:to>
          <xdr:col>6</xdr:col>
          <xdr:colOff>899160</xdr:colOff>
          <xdr:row>21</xdr:row>
          <xdr:rowOff>304800</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8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22</xdr:row>
          <xdr:rowOff>68580</xdr:rowOff>
        </xdr:from>
        <xdr:to>
          <xdr:col>6</xdr:col>
          <xdr:colOff>899160</xdr:colOff>
          <xdr:row>22</xdr:row>
          <xdr:rowOff>304800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8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23</xdr:row>
          <xdr:rowOff>68580</xdr:rowOff>
        </xdr:from>
        <xdr:to>
          <xdr:col>6</xdr:col>
          <xdr:colOff>899160</xdr:colOff>
          <xdr:row>23</xdr:row>
          <xdr:rowOff>304800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8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24</xdr:row>
          <xdr:rowOff>68580</xdr:rowOff>
        </xdr:from>
        <xdr:to>
          <xdr:col>6</xdr:col>
          <xdr:colOff>899160</xdr:colOff>
          <xdr:row>24</xdr:row>
          <xdr:rowOff>304800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8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68580</xdr:rowOff>
        </xdr:from>
        <xdr:to>
          <xdr:col>6</xdr:col>
          <xdr:colOff>899160</xdr:colOff>
          <xdr:row>25</xdr:row>
          <xdr:rowOff>304800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8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26</xdr:row>
          <xdr:rowOff>68580</xdr:rowOff>
        </xdr:from>
        <xdr:to>
          <xdr:col>6</xdr:col>
          <xdr:colOff>899160</xdr:colOff>
          <xdr:row>26</xdr:row>
          <xdr:rowOff>304800</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8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68580</xdr:rowOff>
        </xdr:from>
        <xdr:to>
          <xdr:col>6</xdr:col>
          <xdr:colOff>899160</xdr:colOff>
          <xdr:row>27</xdr:row>
          <xdr:rowOff>304800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8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28</xdr:row>
          <xdr:rowOff>68580</xdr:rowOff>
        </xdr:from>
        <xdr:to>
          <xdr:col>6</xdr:col>
          <xdr:colOff>899160</xdr:colOff>
          <xdr:row>28</xdr:row>
          <xdr:rowOff>304800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8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68580</xdr:rowOff>
        </xdr:from>
        <xdr:to>
          <xdr:col>6</xdr:col>
          <xdr:colOff>899160</xdr:colOff>
          <xdr:row>29</xdr:row>
          <xdr:rowOff>304800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8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30</xdr:row>
          <xdr:rowOff>68580</xdr:rowOff>
        </xdr:from>
        <xdr:to>
          <xdr:col>6</xdr:col>
          <xdr:colOff>899160</xdr:colOff>
          <xdr:row>30</xdr:row>
          <xdr:rowOff>304800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8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xdr:row>
          <xdr:rowOff>68580</xdr:rowOff>
        </xdr:from>
        <xdr:to>
          <xdr:col>7</xdr:col>
          <xdr:colOff>899160</xdr:colOff>
          <xdr:row>11</xdr:row>
          <xdr:rowOff>304800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8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xdr:row>
          <xdr:rowOff>68580</xdr:rowOff>
        </xdr:from>
        <xdr:to>
          <xdr:col>7</xdr:col>
          <xdr:colOff>899160</xdr:colOff>
          <xdr:row>12</xdr:row>
          <xdr:rowOff>304800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8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xdr:row>
          <xdr:rowOff>68580</xdr:rowOff>
        </xdr:from>
        <xdr:to>
          <xdr:col>7</xdr:col>
          <xdr:colOff>899160</xdr:colOff>
          <xdr:row>13</xdr:row>
          <xdr:rowOff>304800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8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xdr:row>
          <xdr:rowOff>68580</xdr:rowOff>
        </xdr:from>
        <xdr:to>
          <xdr:col>7</xdr:col>
          <xdr:colOff>899160</xdr:colOff>
          <xdr:row>14</xdr:row>
          <xdr:rowOff>304800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8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68580</xdr:rowOff>
        </xdr:from>
        <xdr:to>
          <xdr:col>7</xdr:col>
          <xdr:colOff>899160</xdr:colOff>
          <xdr:row>15</xdr:row>
          <xdr:rowOff>304800</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8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68580</xdr:rowOff>
        </xdr:from>
        <xdr:to>
          <xdr:col>7</xdr:col>
          <xdr:colOff>899160</xdr:colOff>
          <xdr:row>16</xdr:row>
          <xdr:rowOff>304800</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8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68580</xdr:rowOff>
        </xdr:from>
        <xdr:to>
          <xdr:col>7</xdr:col>
          <xdr:colOff>899160</xdr:colOff>
          <xdr:row>17</xdr:row>
          <xdr:rowOff>304800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8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xdr:row>
          <xdr:rowOff>68580</xdr:rowOff>
        </xdr:from>
        <xdr:to>
          <xdr:col>7</xdr:col>
          <xdr:colOff>899160</xdr:colOff>
          <xdr:row>18</xdr:row>
          <xdr:rowOff>304800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8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19</xdr:row>
          <xdr:rowOff>68580</xdr:rowOff>
        </xdr:from>
        <xdr:to>
          <xdr:col>7</xdr:col>
          <xdr:colOff>899160</xdr:colOff>
          <xdr:row>19</xdr:row>
          <xdr:rowOff>304800</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8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20</xdr:row>
          <xdr:rowOff>68580</xdr:rowOff>
        </xdr:from>
        <xdr:to>
          <xdr:col>7</xdr:col>
          <xdr:colOff>899160</xdr:colOff>
          <xdr:row>20</xdr:row>
          <xdr:rowOff>304800</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8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21</xdr:row>
          <xdr:rowOff>68580</xdr:rowOff>
        </xdr:from>
        <xdr:to>
          <xdr:col>7</xdr:col>
          <xdr:colOff>899160</xdr:colOff>
          <xdr:row>21</xdr:row>
          <xdr:rowOff>304800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8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22</xdr:row>
          <xdr:rowOff>68580</xdr:rowOff>
        </xdr:from>
        <xdr:to>
          <xdr:col>7</xdr:col>
          <xdr:colOff>899160</xdr:colOff>
          <xdr:row>22</xdr:row>
          <xdr:rowOff>304800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8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23</xdr:row>
          <xdr:rowOff>68580</xdr:rowOff>
        </xdr:from>
        <xdr:to>
          <xdr:col>7</xdr:col>
          <xdr:colOff>899160</xdr:colOff>
          <xdr:row>23</xdr:row>
          <xdr:rowOff>304800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8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24</xdr:row>
          <xdr:rowOff>68580</xdr:rowOff>
        </xdr:from>
        <xdr:to>
          <xdr:col>7</xdr:col>
          <xdr:colOff>899160</xdr:colOff>
          <xdr:row>24</xdr:row>
          <xdr:rowOff>304800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8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25</xdr:row>
          <xdr:rowOff>68580</xdr:rowOff>
        </xdr:from>
        <xdr:to>
          <xdr:col>7</xdr:col>
          <xdr:colOff>899160</xdr:colOff>
          <xdr:row>25</xdr:row>
          <xdr:rowOff>304800</xdr:rowOff>
        </xdr:to>
        <xdr:sp macro="" textlink="">
          <xdr:nvSpPr>
            <xdr:cNvPr id="9455" name="Check Box 239" hidden="1">
              <a:extLst>
                <a:ext uri="{63B3BB69-23CF-44E3-9099-C40C66FF867C}">
                  <a14:compatExt spid="_x0000_s9455"/>
                </a:ext>
                <a:ext uri="{FF2B5EF4-FFF2-40B4-BE49-F238E27FC236}">
                  <a16:creationId xmlns:a16="http://schemas.microsoft.com/office/drawing/2014/main" id="{00000000-0008-0000-08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26</xdr:row>
          <xdr:rowOff>68580</xdr:rowOff>
        </xdr:from>
        <xdr:to>
          <xdr:col>7</xdr:col>
          <xdr:colOff>899160</xdr:colOff>
          <xdr:row>26</xdr:row>
          <xdr:rowOff>304800</xdr:rowOff>
        </xdr:to>
        <xdr:sp macro="" textlink="">
          <xdr:nvSpPr>
            <xdr:cNvPr id="9456" name="Check Box 240" hidden="1">
              <a:extLst>
                <a:ext uri="{63B3BB69-23CF-44E3-9099-C40C66FF867C}">
                  <a14:compatExt spid="_x0000_s9456"/>
                </a:ext>
                <a:ext uri="{FF2B5EF4-FFF2-40B4-BE49-F238E27FC236}">
                  <a16:creationId xmlns:a16="http://schemas.microsoft.com/office/drawing/2014/main" id="{00000000-0008-0000-0800-0000F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27</xdr:row>
          <xdr:rowOff>68580</xdr:rowOff>
        </xdr:from>
        <xdr:to>
          <xdr:col>7</xdr:col>
          <xdr:colOff>899160</xdr:colOff>
          <xdr:row>27</xdr:row>
          <xdr:rowOff>304800</xdr:rowOff>
        </xdr:to>
        <xdr:sp macro="" textlink="">
          <xdr:nvSpPr>
            <xdr:cNvPr id="9457" name="Check Box 241" hidden="1">
              <a:extLst>
                <a:ext uri="{63B3BB69-23CF-44E3-9099-C40C66FF867C}">
                  <a14:compatExt spid="_x0000_s9457"/>
                </a:ext>
                <a:ext uri="{FF2B5EF4-FFF2-40B4-BE49-F238E27FC236}">
                  <a16:creationId xmlns:a16="http://schemas.microsoft.com/office/drawing/2014/main" id="{00000000-0008-0000-08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68580</xdr:rowOff>
        </xdr:from>
        <xdr:to>
          <xdr:col>7</xdr:col>
          <xdr:colOff>899160</xdr:colOff>
          <xdr:row>28</xdr:row>
          <xdr:rowOff>304800</xdr:rowOff>
        </xdr:to>
        <xdr:sp macro="" textlink="">
          <xdr:nvSpPr>
            <xdr:cNvPr id="9458" name="Check Box 242" hidden="1">
              <a:extLst>
                <a:ext uri="{63B3BB69-23CF-44E3-9099-C40C66FF867C}">
                  <a14:compatExt spid="_x0000_s9458"/>
                </a:ext>
                <a:ext uri="{FF2B5EF4-FFF2-40B4-BE49-F238E27FC236}">
                  <a16:creationId xmlns:a16="http://schemas.microsoft.com/office/drawing/2014/main" id="{00000000-0008-0000-0800-0000F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29</xdr:row>
          <xdr:rowOff>68580</xdr:rowOff>
        </xdr:from>
        <xdr:to>
          <xdr:col>7</xdr:col>
          <xdr:colOff>899160</xdr:colOff>
          <xdr:row>29</xdr:row>
          <xdr:rowOff>304800</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8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30</xdr:row>
          <xdr:rowOff>68580</xdr:rowOff>
        </xdr:from>
        <xdr:to>
          <xdr:col>7</xdr:col>
          <xdr:colOff>899160</xdr:colOff>
          <xdr:row>30</xdr:row>
          <xdr:rowOff>304800</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8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11</xdr:row>
          <xdr:rowOff>68580</xdr:rowOff>
        </xdr:from>
        <xdr:to>
          <xdr:col>2</xdr:col>
          <xdr:colOff>899160</xdr:colOff>
          <xdr:row>11</xdr:row>
          <xdr:rowOff>304800</xdr:rowOff>
        </xdr:to>
        <xdr:sp macro="" textlink="">
          <xdr:nvSpPr>
            <xdr:cNvPr id="9461" name="Check Box 245" hidden="1">
              <a:extLst>
                <a:ext uri="{63B3BB69-23CF-44E3-9099-C40C66FF867C}">
                  <a14:compatExt spid="_x0000_s9461"/>
                </a:ext>
                <a:ext uri="{FF2B5EF4-FFF2-40B4-BE49-F238E27FC236}">
                  <a16:creationId xmlns:a16="http://schemas.microsoft.com/office/drawing/2014/main" id="{00000000-0008-0000-0800-0000F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Identification"/>
      <sheetName val="T des M - T of C"/>
      <sheetName val="Certification"/>
      <sheetName val="4040"/>
      <sheetName val="4050"/>
      <sheetName val="4060"/>
      <sheetName val="4080"/>
      <sheetName val="4090"/>
      <sheetName val="5000"/>
      <sheetName val="AMFTypeDonnee"/>
      <sheetName val="ChampCalcule"/>
      <sheetName val="DomaineValeur"/>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124.xml"/><Relationship Id="rId5" Type="http://schemas.openxmlformats.org/officeDocument/2006/relationships/ctrlProp" Target="../ctrlProps/ctrlProp123.xml"/><Relationship Id="rId4" Type="http://schemas.openxmlformats.org/officeDocument/2006/relationships/ctrlProp" Target="../ctrlProps/ctrlProp12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9.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6E05-48D9-4DBA-BFCC-444004EB0AD6}">
  <sheetPr codeName="Feuil1">
    <tabColor rgb="FF002B54"/>
    <pageSetUpPr fitToPage="1"/>
  </sheetPr>
  <dimension ref="A1:AB63"/>
  <sheetViews>
    <sheetView tabSelected="1" topLeftCell="A4" workbookViewId="0">
      <selection activeCell="A2" sqref="A2:S2"/>
    </sheetView>
  </sheetViews>
  <sheetFormatPr baseColWidth="10" defaultColWidth="11.44140625" defaultRowHeight="14.4" outlineLevelCol="1"/>
  <cols>
    <col min="1" max="2" width="4.33203125" style="121" customWidth="1"/>
    <col min="3" max="3" width="7.88671875" style="121" customWidth="1"/>
    <col min="4" max="5" width="4.33203125" style="121" customWidth="1"/>
    <col min="6" max="6" width="4.44140625" style="121" customWidth="1"/>
    <col min="7" max="7" width="6.44140625" style="121" customWidth="1"/>
    <col min="8" max="9" width="9.6640625" style="121" customWidth="1"/>
    <col min="10" max="10" width="4.44140625" style="121" customWidth="1"/>
    <col min="11" max="11" width="6.44140625" style="121" customWidth="1"/>
    <col min="12" max="12" width="4.33203125" style="121" customWidth="1"/>
    <col min="13" max="13" width="14.6640625" style="121" customWidth="1"/>
    <col min="14" max="14" width="4.44140625" style="121" customWidth="1"/>
    <col min="15" max="15" width="6.44140625" style="121" customWidth="1"/>
    <col min="16" max="16" width="4.33203125" style="121" customWidth="1"/>
    <col min="17" max="17" width="8.5546875" style="121" customWidth="1"/>
    <col min="18" max="18" width="4.44140625" style="121" customWidth="1"/>
    <col min="19" max="19" width="6.44140625" style="121" customWidth="1"/>
    <col min="20" max="20" width="4.33203125" style="121" customWidth="1"/>
    <col min="21" max="21" width="6.33203125" style="121" customWidth="1"/>
    <col min="22" max="22" width="57.44140625" style="121" hidden="1" customWidth="1" outlineLevel="1"/>
    <col min="23" max="23" width="63.88671875" style="121" hidden="1" customWidth="1" outlineLevel="1"/>
    <col min="24" max="24" width="9.44140625" style="121" hidden="1" customWidth="1" outlineLevel="1"/>
    <col min="25" max="25" width="8.6640625" style="121" customWidth="1" collapsed="1"/>
    <col min="26" max="16384" width="11.44140625" style="121"/>
  </cols>
  <sheetData>
    <row r="1" spans="1:23" ht="78.75" customHeight="1">
      <c r="A1" s="134"/>
      <c r="B1" s="135"/>
      <c r="C1" s="135"/>
      <c r="D1" s="135"/>
      <c r="E1" s="135"/>
      <c r="F1" s="135"/>
      <c r="G1" s="135"/>
      <c r="H1" s="135"/>
      <c r="I1" s="135"/>
      <c r="J1" s="135"/>
      <c r="K1" s="135"/>
      <c r="L1" s="135"/>
      <c r="M1" s="135"/>
      <c r="N1" s="135"/>
      <c r="O1" s="135"/>
      <c r="P1" s="135"/>
      <c r="Q1" s="135"/>
      <c r="R1" s="135"/>
      <c r="S1" s="146"/>
      <c r="V1" s="121" t="s">
        <v>362</v>
      </c>
    </row>
    <row r="2" spans="1:23" ht="15.6">
      <c r="A2" s="500" t="s">
        <v>85</v>
      </c>
      <c r="B2" s="501"/>
      <c r="C2" s="501"/>
      <c r="D2" s="501"/>
      <c r="E2" s="501"/>
      <c r="F2" s="501"/>
      <c r="G2" s="501"/>
      <c r="H2" s="501"/>
      <c r="I2" s="501"/>
      <c r="J2" s="501"/>
      <c r="K2" s="501"/>
      <c r="L2" s="501"/>
      <c r="M2" s="501"/>
      <c r="N2" s="501"/>
      <c r="O2" s="501"/>
      <c r="P2" s="501"/>
      <c r="Q2" s="501"/>
      <c r="R2" s="501"/>
      <c r="S2" s="502"/>
      <c r="V2" s="121" t="s">
        <v>82</v>
      </c>
      <c r="W2" s="38">
        <f>IF(A2="Formulaire français",0,IF(A2="SÉLECTIONNER LA LANGUE \ SELECT LANGUAGE",0,1))</f>
        <v>1</v>
      </c>
    </row>
    <row r="3" spans="1:23">
      <c r="A3" s="120"/>
      <c r="S3" s="122"/>
      <c r="V3" s="121" t="s">
        <v>85</v>
      </c>
    </row>
    <row r="4" spans="1:23">
      <c r="S4" s="122"/>
      <c r="V4" s="29" t="s">
        <v>363</v>
      </c>
    </row>
    <row r="5" spans="1:23" ht="21.75" customHeight="1">
      <c r="A5" s="489"/>
      <c r="B5" s="490"/>
      <c r="C5" s="490"/>
      <c r="D5" s="490"/>
      <c r="E5" s="490"/>
      <c r="F5" s="490"/>
      <c r="G5" s="490"/>
      <c r="H5" s="490"/>
      <c r="I5" s="490"/>
      <c r="J5" s="490"/>
      <c r="K5" s="490"/>
      <c r="L5" s="490"/>
      <c r="M5" s="490"/>
      <c r="N5" s="490"/>
      <c r="O5" s="490"/>
      <c r="P5" s="490"/>
      <c r="Q5" s="490"/>
      <c r="R5" s="490"/>
      <c r="S5" s="491"/>
      <c r="V5" s="29"/>
      <c r="W5" s="38"/>
    </row>
    <row r="6" spans="1:23">
      <c r="A6" s="120"/>
      <c r="S6" s="122"/>
      <c r="V6" s="29" t="s">
        <v>364</v>
      </c>
    </row>
    <row r="7" spans="1:23" ht="30" customHeight="1">
      <c r="A7" s="503" t="str">
        <f>IF(Langue=0,V7,W7)</f>
        <v>Credit Assessment Agent</v>
      </c>
      <c r="B7" s="504"/>
      <c r="C7" s="504"/>
      <c r="D7" s="504"/>
      <c r="E7" s="504"/>
      <c r="F7" s="504"/>
      <c r="G7" s="504"/>
      <c r="H7" s="504"/>
      <c r="I7" s="504"/>
      <c r="J7" s="504"/>
      <c r="K7" s="504"/>
      <c r="L7" s="504"/>
      <c r="M7" s="504"/>
      <c r="N7" s="504"/>
      <c r="O7" s="504"/>
      <c r="P7" s="504"/>
      <c r="Q7" s="504"/>
      <c r="R7" s="504"/>
      <c r="S7" s="505"/>
      <c r="V7" s="121" t="s">
        <v>354</v>
      </c>
      <c r="W7" s="137" t="s">
        <v>288</v>
      </c>
    </row>
    <row r="8" spans="1:23" ht="15.75" customHeight="1">
      <c r="A8" s="509"/>
      <c r="B8" s="510"/>
      <c r="C8" s="510"/>
      <c r="D8" s="510"/>
      <c r="E8" s="510"/>
      <c r="F8" s="510"/>
      <c r="G8" s="510"/>
      <c r="H8" s="510"/>
      <c r="I8" s="510"/>
      <c r="J8" s="510"/>
      <c r="K8" s="510"/>
      <c r="L8" s="510"/>
      <c r="M8" s="510"/>
      <c r="N8" s="510"/>
      <c r="O8" s="510"/>
      <c r="P8" s="510"/>
      <c r="Q8" s="510"/>
      <c r="R8" s="510"/>
      <c r="S8" s="511"/>
      <c r="V8" s="121" t="s">
        <v>86</v>
      </c>
      <c r="W8" s="121" t="s">
        <v>87</v>
      </c>
    </row>
    <row r="9" spans="1:23">
      <c r="A9" s="120"/>
      <c r="G9" s="7"/>
      <c r="H9" s="9"/>
      <c r="J9" s="124" t="s">
        <v>37</v>
      </c>
      <c r="K9" s="515" t="str">
        <f>IF(Langue=0,V8,W8)</f>
        <v>QEN</v>
      </c>
      <c r="L9" s="515"/>
      <c r="M9" s="15"/>
      <c r="N9" s="39" t="s">
        <v>51</v>
      </c>
      <c r="O9" s="124"/>
      <c r="P9" s="124"/>
      <c r="Q9" s="124"/>
      <c r="R9" s="124"/>
      <c r="S9" s="122"/>
      <c r="V9" s="121" t="s">
        <v>78</v>
      </c>
      <c r="W9" s="121" t="s">
        <v>88</v>
      </c>
    </row>
    <row r="10" spans="1:23">
      <c r="A10" s="120"/>
      <c r="I10" s="124"/>
      <c r="J10" s="516" t="str">
        <f>IF(Langue=0,V9,W9)</f>
        <v>Québec Enterprise Number (10 digits)</v>
      </c>
      <c r="K10" s="516"/>
      <c r="L10" s="516"/>
      <c r="M10" s="516"/>
      <c r="N10" s="516"/>
      <c r="O10" s="516"/>
      <c r="P10" s="516"/>
      <c r="Q10" s="124"/>
      <c r="R10" s="14"/>
      <c r="S10" s="40"/>
    </row>
    <row r="11" spans="1:23" ht="30" customHeight="1">
      <c r="A11" s="509"/>
      <c r="B11" s="510"/>
      <c r="C11" s="510"/>
      <c r="D11" s="510"/>
      <c r="E11" s="510"/>
      <c r="F11" s="510"/>
      <c r="G11" s="510"/>
      <c r="H11" s="510"/>
      <c r="I11" s="510"/>
      <c r="J11" s="510"/>
      <c r="K11" s="510"/>
      <c r="L11" s="510"/>
      <c r="M11" s="510"/>
      <c r="N11" s="510"/>
      <c r="O11" s="510"/>
      <c r="P11" s="510"/>
      <c r="Q11" s="510"/>
      <c r="R11" s="510"/>
      <c r="S11" s="511"/>
    </row>
    <row r="12" spans="1:23">
      <c r="A12" s="41" t="s">
        <v>37</v>
      </c>
      <c r="B12" s="512" t="str">
        <f>IF(Langue=0,V12,W12)</f>
        <v>Name of company:</v>
      </c>
      <c r="C12" s="512"/>
      <c r="D12" s="512"/>
      <c r="E12" s="512"/>
      <c r="F12" s="512"/>
      <c r="G12" s="513"/>
      <c r="H12" s="513"/>
      <c r="I12" s="513"/>
      <c r="J12" s="513"/>
      <c r="K12" s="513"/>
      <c r="L12" s="513"/>
      <c r="M12" s="513"/>
      <c r="N12" s="513"/>
      <c r="O12" s="513"/>
      <c r="P12" s="513"/>
      <c r="Q12" s="513"/>
      <c r="R12" s="514"/>
      <c r="S12" s="39" t="s">
        <v>23</v>
      </c>
      <c r="V12" s="121" t="s">
        <v>356</v>
      </c>
      <c r="W12" s="121" t="s">
        <v>89</v>
      </c>
    </row>
    <row r="13" spans="1:23" ht="29.25" customHeight="1">
      <c r="A13" s="509"/>
      <c r="B13" s="510"/>
      <c r="C13" s="510"/>
      <c r="D13" s="510"/>
      <c r="E13" s="510"/>
      <c r="F13" s="510"/>
      <c r="G13" s="510"/>
      <c r="H13" s="510"/>
      <c r="I13" s="510"/>
      <c r="J13" s="510"/>
      <c r="K13" s="510"/>
      <c r="L13" s="510"/>
      <c r="M13" s="510"/>
      <c r="N13" s="510"/>
      <c r="O13" s="510"/>
      <c r="P13" s="510"/>
      <c r="Q13" s="510"/>
      <c r="R13" s="510"/>
      <c r="S13" s="511"/>
      <c r="V13" s="323"/>
      <c r="W13" s="323"/>
    </row>
    <row r="14" spans="1:23" ht="31.5" customHeight="1">
      <c r="A14" s="495"/>
      <c r="B14" s="496"/>
      <c r="C14" s="496"/>
      <c r="D14" s="496"/>
      <c r="E14" s="496"/>
      <c r="F14" s="496"/>
      <c r="G14" s="496"/>
      <c r="H14" s="496"/>
      <c r="I14" s="496"/>
      <c r="J14" s="496"/>
      <c r="K14" s="496"/>
      <c r="L14" s="496"/>
      <c r="M14" s="496"/>
      <c r="N14" s="496"/>
      <c r="O14" s="496"/>
      <c r="P14" s="496"/>
      <c r="Q14" s="496"/>
      <c r="R14" s="496"/>
      <c r="S14" s="497"/>
      <c r="V14" s="323"/>
      <c r="W14" s="323"/>
    </row>
    <row r="15" spans="1:23" ht="36" customHeight="1">
      <c r="A15" s="495" t="str">
        <f>IF(Langue=0,V15,W15)</f>
        <v>ANNUAL STATEMENT OF THE POSITION OF AFFAIRS IN QUEBEC</v>
      </c>
      <c r="B15" s="496"/>
      <c r="C15" s="496"/>
      <c r="D15" s="496"/>
      <c r="E15" s="496"/>
      <c r="F15" s="496"/>
      <c r="G15" s="496"/>
      <c r="H15" s="496"/>
      <c r="I15" s="496"/>
      <c r="J15" s="496"/>
      <c r="K15" s="496"/>
      <c r="L15" s="496"/>
      <c r="M15" s="496"/>
      <c r="N15" s="496"/>
      <c r="O15" s="496"/>
      <c r="P15" s="496"/>
      <c r="Q15" s="496"/>
      <c r="R15" s="496"/>
      <c r="S15" s="497"/>
      <c r="V15" s="19" t="s">
        <v>320</v>
      </c>
      <c r="W15" s="19" t="s">
        <v>326</v>
      </c>
    </row>
    <row r="16" spans="1:23" ht="36.75" customHeight="1">
      <c r="A16" s="506" t="str">
        <f>IF(Langue=0,V16,W16)</f>
        <v>To :</v>
      </c>
      <c r="B16" s="507"/>
      <c r="C16" s="507"/>
      <c r="D16" s="507"/>
      <c r="E16" s="507"/>
      <c r="F16" s="507"/>
      <c r="G16" s="507"/>
      <c r="H16" s="507"/>
      <c r="I16" s="507"/>
      <c r="J16" s="507"/>
      <c r="K16" s="507"/>
      <c r="L16" s="507"/>
      <c r="M16" s="507"/>
      <c r="N16" s="507"/>
      <c r="O16" s="507"/>
      <c r="P16" s="507"/>
      <c r="Q16" s="507"/>
      <c r="R16" s="507"/>
      <c r="S16" s="508"/>
      <c r="V16" s="121" t="s">
        <v>357</v>
      </c>
      <c r="W16" s="121" t="s">
        <v>411</v>
      </c>
    </row>
    <row r="17" spans="1:24" ht="22.5" customHeight="1">
      <c r="A17" s="503" t="str">
        <f>IF(Langue=0,V17,W17)</f>
        <v>THE AUTORITÉ DES MARCHÉS FINANCIERS</v>
      </c>
      <c r="B17" s="504"/>
      <c r="C17" s="504"/>
      <c r="D17" s="504"/>
      <c r="E17" s="504"/>
      <c r="F17" s="504"/>
      <c r="G17" s="504"/>
      <c r="H17" s="504"/>
      <c r="I17" s="504"/>
      <c r="J17" s="504"/>
      <c r="K17" s="504"/>
      <c r="L17" s="504"/>
      <c r="M17" s="504"/>
      <c r="N17" s="504"/>
      <c r="O17" s="504"/>
      <c r="P17" s="504"/>
      <c r="Q17" s="504"/>
      <c r="R17" s="504"/>
      <c r="S17" s="505"/>
      <c r="V17" s="121" t="s">
        <v>17</v>
      </c>
      <c r="W17" s="121" t="s">
        <v>91</v>
      </c>
    </row>
    <row r="18" spans="1:24" ht="30" customHeight="1">
      <c r="A18" s="42"/>
      <c r="B18" s="154"/>
      <c r="C18" s="154"/>
      <c r="D18" s="154"/>
      <c r="E18" s="154"/>
      <c r="F18" s="154"/>
      <c r="G18" s="154"/>
      <c r="H18" s="154"/>
      <c r="I18" s="154"/>
      <c r="J18" s="154"/>
      <c r="K18" s="154"/>
      <c r="L18" s="154"/>
      <c r="M18" s="154"/>
      <c r="N18" s="154"/>
      <c r="O18" s="154"/>
      <c r="P18" s="154"/>
      <c r="Q18" s="154"/>
      <c r="R18" s="154"/>
      <c r="S18" s="43" t="s">
        <v>34</v>
      </c>
    </row>
    <row r="19" spans="1:24">
      <c r="A19" s="120"/>
      <c r="C19" s="8" t="s">
        <v>37</v>
      </c>
      <c r="D19" s="366" t="str">
        <f>IF(Identification!W57=1,IF(Langue=0,V19,W19),IF(Langue=0,V20,W20))</f>
        <v>For the period ended</v>
      </c>
      <c r="E19" s="29"/>
      <c r="F19" s="29"/>
      <c r="G19" s="2"/>
      <c r="H19" s="2"/>
      <c r="I19" s="2"/>
      <c r="J19" s="493"/>
      <c r="K19" s="493"/>
      <c r="L19" s="493"/>
      <c r="M19" s="493"/>
      <c r="N19" s="493"/>
      <c r="O19" s="494"/>
      <c r="P19" s="44" t="s">
        <v>25</v>
      </c>
      <c r="S19" s="122"/>
      <c r="V19" s="16" t="s">
        <v>355</v>
      </c>
      <c r="W19" s="121" t="s">
        <v>114</v>
      </c>
      <c r="X19" s="22" t="s">
        <v>110</v>
      </c>
    </row>
    <row r="20" spans="1:24">
      <c r="A20" s="120"/>
      <c r="D20" s="125"/>
      <c r="F20" s="1"/>
      <c r="G20" s="1"/>
      <c r="H20" s="1"/>
      <c r="I20" s="1"/>
      <c r="J20" s="492"/>
      <c r="K20" s="492"/>
      <c r="L20" s="492"/>
      <c r="M20" s="492"/>
      <c r="N20" s="492"/>
      <c r="O20" s="492"/>
      <c r="S20" s="122"/>
      <c r="V20" s="16" t="s">
        <v>113</v>
      </c>
      <c r="W20" s="121" t="s">
        <v>115</v>
      </c>
      <c r="X20" s="22" t="s">
        <v>109</v>
      </c>
    </row>
    <row r="21" spans="1:24">
      <c r="A21" s="120"/>
      <c r="S21" s="122"/>
      <c r="V21" s="121" t="s">
        <v>39</v>
      </c>
      <c r="W21" s="121" t="s">
        <v>138</v>
      </c>
    </row>
    <row r="22" spans="1:24">
      <c r="A22" s="120"/>
      <c r="S22" s="122"/>
    </row>
    <row r="23" spans="1:24" s="182" customFormat="1">
      <c r="A23" s="181"/>
      <c r="S23" s="183"/>
      <c r="V23" s="323"/>
      <c r="W23" s="323"/>
    </row>
    <row r="24" spans="1:24" s="182" customFormat="1">
      <c r="A24" s="181"/>
      <c r="S24" s="183"/>
      <c r="V24" s="323"/>
      <c r="W24" s="323"/>
    </row>
    <row r="25" spans="1:24" s="182" customFormat="1">
      <c r="A25" s="181"/>
      <c r="S25" s="183"/>
      <c r="V25" s="323"/>
      <c r="W25" s="323"/>
    </row>
    <row r="26" spans="1:24" s="182" customFormat="1">
      <c r="A26" s="181"/>
      <c r="S26" s="183"/>
      <c r="V26" s="323"/>
      <c r="W26" s="323"/>
    </row>
    <row r="27" spans="1:24" s="182" customFormat="1">
      <c r="A27" s="181"/>
      <c r="S27" s="183"/>
      <c r="V27" s="323"/>
      <c r="W27" s="323"/>
    </row>
    <row r="28" spans="1:24" s="182" customFormat="1">
      <c r="A28" s="181"/>
      <c r="S28" s="183"/>
      <c r="V28" s="323"/>
      <c r="W28" s="323"/>
    </row>
    <row r="29" spans="1:24" s="182" customFormat="1">
      <c r="A29" s="181"/>
      <c r="S29" s="183"/>
      <c r="V29" s="323"/>
      <c r="W29" s="323"/>
    </row>
    <row r="30" spans="1:24" s="182" customFormat="1">
      <c r="A30" s="181"/>
      <c r="S30" s="183"/>
      <c r="V30" s="323"/>
      <c r="W30" s="323"/>
    </row>
    <row r="31" spans="1:24" s="182" customFormat="1">
      <c r="A31" s="181"/>
      <c r="S31" s="183"/>
      <c r="V31" s="323"/>
      <c r="W31" s="323"/>
    </row>
    <row r="32" spans="1:24" s="182" customFormat="1">
      <c r="A32" s="181"/>
      <c r="S32" s="183"/>
      <c r="V32" s="323"/>
      <c r="W32" s="323"/>
    </row>
    <row r="33" spans="1:28" s="182" customFormat="1">
      <c r="A33" s="181"/>
      <c r="S33" s="183"/>
      <c r="V33" s="323"/>
      <c r="W33" s="323"/>
    </row>
    <row r="34" spans="1:28" s="182" customFormat="1">
      <c r="A34" s="181"/>
      <c r="S34" s="183"/>
      <c r="V34" s="323"/>
      <c r="W34" s="323"/>
    </row>
    <row r="35" spans="1:28" s="182" customFormat="1">
      <c r="A35" s="181"/>
      <c r="S35" s="183"/>
      <c r="V35" s="323"/>
      <c r="W35" s="323"/>
    </row>
    <row r="36" spans="1:28" s="182" customFormat="1">
      <c r="A36" s="181"/>
      <c r="S36" s="183"/>
    </row>
    <row r="37" spans="1:28" s="182" customFormat="1">
      <c r="A37" s="181"/>
      <c r="S37" s="183"/>
    </row>
    <row r="38" spans="1:28">
      <c r="A38" s="120"/>
      <c r="S38" s="122"/>
      <c r="V38" s="123" t="s">
        <v>358</v>
      </c>
      <c r="W38" s="123" t="s">
        <v>155</v>
      </c>
    </row>
    <row r="39" spans="1:28">
      <c r="A39" s="120"/>
      <c r="S39" s="122"/>
    </row>
    <row r="40" spans="1:28">
      <c r="A40" s="120"/>
      <c r="S40" s="122"/>
      <c r="V40" s="123" t="s">
        <v>359</v>
      </c>
      <c r="W40" s="121" t="s">
        <v>360</v>
      </c>
    </row>
    <row r="41" spans="1:28">
      <c r="A41" s="120"/>
      <c r="S41" s="122"/>
    </row>
    <row r="42" spans="1:28">
      <c r="A42" s="120"/>
      <c r="S42" s="122"/>
      <c r="V42" s="123" t="s">
        <v>412</v>
      </c>
      <c r="W42" s="121" t="s">
        <v>367</v>
      </c>
    </row>
    <row r="43" spans="1:28" ht="30" customHeight="1">
      <c r="A43" s="120"/>
      <c r="S43" s="122"/>
    </row>
    <row r="44" spans="1:28">
      <c r="A44" s="120"/>
      <c r="S44" s="122"/>
      <c r="V44" s="121" t="s">
        <v>361</v>
      </c>
      <c r="W44" s="121" t="s">
        <v>90</v>
      </c>
    </row>
    <row r="45" spans="1:28" ht="15" customHeight="1">
      <c r="A45" s="120"/>
      <c r="S45" s="122"/>
    </row>
    <row r="46" spans="1:28" ht="15" customHeight="1">
      <c r="A46" s="120"/>
      <c r="S46" s="122"/>
    </row>
    <row r="47" spans="1:28" ht="30" customHeight="1">
      <c r="A47" s="120"/>
      <c r="S47" s="122"/>
      <c r="AB47" s="17"/>
    </row>
    <row r="48" spans="1:28">
      <c r="A48" s="498" t="str">
        <f>IF(Langue=0,V48,W48)</f>
        <v>* Required field</v>
      </c>
      <c r="B48" s="499"/>
      <c r="C48" s="499"/>
      <c r="D48" s="499"/>
      <c r="S48" s="122"/>
      <c r="V48" s="121" t="s">
        <v>38</v>
      </c>
      <c r="W48" s="121" t="s">
        <v>92</v>
      </c>
    </row>
    <row r="49" spans="1:24">
      <c r="A49" s="45"/>
      <c r="B49" s="11"/>
      <c r="C49" s="11"/>
      <c r="D49" s="11"/>
      <c r="E49" s="144"/>
      <c r="F49" s="144"/>
      <c r="G49" s="144"/>
      <c r="H49" s="144"/>
      <c r="I49" s="144"/>
      <c r="J49" s="144"/>
      <c r="K49" s="144"/>
      <c r="L49" s="144"/>
      <c r="M49" s="144"/>
      <c r="N49" s="144"/>
      <c r="O49" s="144"/>
      <c r="P49" s="144"/>
      <c r="Q49" s="144"/>
      <c r="R49" s="144"/>
      <c r="S49" s="145"/>
    </row>
    <row r="50" spans="1:24">
      <c r="A50" s="46"/>
      <c r="B50" s="46"/>
      <c r="C50" s="46"/>
      <c r="D50" s="46"/>
    </row>
    <row r="51" spans="1:24">
      <c r="V51" s="47" t="s">
        <v>365</v>
      </c>
      <c r="W51" s="48"/>
      <c r="X51" s="49"/>
    </row>
    <row r="52" spans="1:24">
      <c r="V52" s="18"/>
      <c r="W52" s="19"/>
      <c r="X52" s="50"/>
    </row>
    <row r="53" spans="1:24">
      <c r="V53" s="18"/>
      <c r="W53" s="19"/>
      <c r="X53" s="50"/>
    </row>
    <row r="54" spans="1:24">
      <c r="V54" s="18" t="s">
        <v>72</v>
      </c>
      <c r="W54" s="19"/>
      <c r="X54" s="50"/>
    </row>
    <row r="55" spans="1:24">
      <c r="V55" s="18" t="s">
        <v>93</v>
      </c>
      <c r="W55" s="19"/>
      <c r="X55" s="50"/>
    </row>
    <row r="56" spans="1:24">
      <c r="V56" s="18" t="s">
        <v>73</v>
      </c>
      <c r="W56" s="19" t="s">
        <v>74</v>
      </c>
      <c r="X56" s="50" t="s">
        <v>76</v>
      </c>
    </row>
    <row r="57" spans="1:24">
      <c r="V57" s="51">
        <f>IF(A14="SOCIÉTÉ À CHARTE AUTRE QUE QUÉBÉCOISE",1,IF(A14="COMPANY OTHER THAN QUEBEC CHARTER",1,0))</f>
        <v>0</v>
      </c>
      <c r="W57" s="20">
        <f>IF(A15="ANNUAL STATEMENT",1,IF(A15="ÉTAT ANNUEL",1,0))</f>
        <v>0</v>
      </c>
      <c r="X57" s="21" t="b">
        <f>IF(AND(V57&gt;1,W57=1),1)</f>
        <v>0</v>
      </c>
    </row>
    <row r="59" spans="1:24">
      <c r="V59" s="47" t="s">
        <v>366</v>
      </c>
      <c r="W59" s="48"/>
      <c r="X59" s="146"/>
    </row>
    <row r="60" spans="1:24">
      <c r="V60" s="18"/>
      <c r="W60" s="19"/>
      <c r="X60" s="122"/>
    </row>
    <row r="61" spans="1:24">
      <c r="V61" s="18"/>
      <c r="W61" s="19"/>
      <c r="X61" s="122"/>
    </row>
    <row r="62" spans="1:24">
      <c r="V62" s="18" t="s">
        <v>16</v>
      </c>
      <c r="W62" s="19"/>
      <c r="X62" s="122"/>
    </row>
    <row r="63" spans="1:24">
      <c r="V63" s="51" t="s">
        <v>94</v>
      </c>
      <c r="W63" s="20"/>
      <c r="X63" s="145"/>
    </row>
  </sheetData>
  <sheetProtection algorithmName="SHA-512" hashValue="0WjuF3v4/+Eth38BExRregK+SDhnblA7MzEABlqorc1lp89cIl5pSmh9PjNRmMHqT2rWOrv47bh7dQOAAd5t2w==" saltValue="HCLE6I+HKI/Pdh5el1Elwg==" spinCount="100000" sheet="1" objects="1" scenarios="1" selectLockedCells="1"/>
  <mergeCells count="17">
    <mergeCell ref="A2:S2"/>
    <mergeCell ref="A7:S7"/>
    <mergeCell ref="A16:S16"/>
    <mergeCell ref="A17:S17"/>
    <mergeCell ref="A15:S15"/>
    <mergeCell ref="A8:S8"/>
    <mergeCell ref="A11:S11"/>
    <mergeCell ref="A13:S13"/>
    <mergeCell ref="B12:F12"/>
    <mergeCell ref="G12:R12"/>
    <mergeCell ref="K9:L9"/>
    <mergeCell ref="J10:P10"/>
    <mergeCell ref="A5:S5"/>
    <mergeCell ref="J20:O20"/>
    <mergeCell ref="J19:O19"/>
    <mergeCell ref="A14:S14"/>
    <mergeCell ref="A48:D48"/>
  </mergeCells>
  <dataValidations count="3">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allowBlank="1" showInputMessage="1" showErrorMessage="1" prompt="Inscrire la date en format texte._x000a_Exemple: 31 décembre 2018_x000a__x000a_Enter the date in text format. _x000a_Example: December 31, 2018" sqref="J19" xr:uid="{00000000-0002-0000-0000-000002000000}"/>
  </dataValidations>
  <printOptions horizontalCentered="1"/>
  <pageMargins left="0.39370078740157499" right="0.39370078740157499" top="0.59055118110236204" bottom="0.59055118110236204" header="0.31496062992126" footer="0.31496062992126"/>
  <pageSetup scale="75" orientation="portrait" r:id="rId1"/>
  <colBreaks count="1" manualBreakCount="1">
    <brk id="19" max="1048575" man="1"/>
  </colBreaks>
  <ignoredErrors>
    <ignoredError sqref="N9 P19 S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0F64-A77D-4E73-8B01-841340FE0BF8}">
  <sheetPr codeName="Feuil15">
    <tabColor rgb="FFD5A208"/>
    <pageSetUpPr fitToPage="1"/>
  </sheetPr>
  <dimension ref="A1:P47"/>
  <sheetViews>
    <sheetView workbookViewId="0">
      <selection activeCell="D15" sqref="D15"/>
    </sheetView>
  </sheetViews>
  <sheetFormatPr baseColWidth="10" defaultColWidth="11.44140625" defaultRowHeight="14.4" outlineLevelCol="1"/>
  <cols>
    <col min="1" max="1" width="6.88671875" style="194" customWidth="1"/>
    <col min="2" max="2" width="70.33203125" style="190" customWidth="1"/>
    <col min="3" max="3" width="20.5546875" style="190" customWidth="1"/>
    <col min="4" max="8" width="16" style="190" customWidth="1"/>
    <col min="9" max="9" width="1.44140625" style="190" customWidth="1"/>
    <col min="10" max="10" width="64.5546875" style="379" hidden="1" customWidth="1" outlineLevel="1"/>
    <col min="11" max="11" width="60" style="379" hidden="1" customWidth="1" outlineLevel="1"/>
    <col min="12" max="12" width="11.44140625" style="379" customWidth="1" collapsed="1"/>
    <col min="13" max="13" width="11.44140625" style="190" customWidth="1"/>
    <col min="14" max="14" width="49.109375" style="190" customWidth="1"/>
    <col min="15" max="18" width="11.44140625" style="190" customWidth="1"/>
    <col min="19" max="16384" width="11.44140625" style="190"/>
  </cols>
  <sheetData>
    <row r="1" spans="1:14" ht="24" customHeight="1">
      <c r="A1" s="733" t="str">
        <f>IF(Langue=0,"ANNEXE "&amp;'T des M - T of C'!A14,"SCHEDULE "&amp;'T des M - T of C'!A14)</f>
        <v>SCHEDULE 4060</v>
      </c>
      <c r="B1" s="734"/>
      <c r="C1" s="431"/>
      <c r="D1" s="431"/>
      <c r="E1" s="431"/>
      <c r="F1" s="431"/>
      <c r="G1" s="431"/>
      <c r="H1" s="101" t="str">
        <f>Identification!A15</f>
        <v>ANNUAL STATEMENT OF THE POSITION OF AFFAIRS IN QUEBEC</v>
      </c>
      <c r="L1" s="384"/>
      <c r="M1" s="336"/>
      <c r="N1" s="336"/>
    </row>
    <row r="2" spans="1:14">
      <c r="A2" s="410"/>
      <c r="B2" s="379"/>
      <c r="C2" s="432"/>
      <c r="D2" s="432"/>
      <c r="E2" s="432"/>
      <c r="F2" s="432"/>
      <c r="G2" s="432"/>
      <c r="H2" s="433"/>
      <c r="L2" s="384"/>
      <c r="M2" s="336"/>
      <c r="N2" s="336"/>
    </row>
    <row r="3" spans="1:14" ht="22.5" customHeight="1">
      <c r="A3" s="685">
        <f>Identification!G12</f>
        <v>0</v>
      </c>
      <c r="B3" s="686"/>
      <c r="C3" s="686"/>
      <c r="D3" s="686"/>
      <c r="E3" s="686"/>
      <c r="F3" s="686"/>
      <c r="G3" s="686"/>
      <c r="H3" s="687"/>
      <c r="L3" s="384"/>
      <c r="M3" s="336"/>
      <c r="N3" s="336"/>
    </row>
    <row r="4" spans="1:14" ht="22.5" customHeight="1">
      <c r="A4" s="724" t="str">
        <f>UPPER('T des M - T of C'!B14)</f>
        <v>NUMBER OF REQUESTS PER RIGHT</v>
      </c>
      <c r="B4" s="725"/>
      <c r="C4" s="725"/>
      <c r="D4" s="725"/>
      <c r="E4" s="725"/>
      <c r="F4" s="725"/>
      <c r="G4" s="725"/>
      <c r="H4" s="726"/>
      <c r="L4" s="384"/>
      <c r="M4" s="336"/>
      <c r="N4" s="336"/>
    </row>
    <row r="5" spans="1:14" ht="22.5" customHeight="1">
      <c r="A5" s="727" t="str">
        <f>IF(Langue=0,"au "&amp;Identification!J19,"As at "&amp;Identification!J19)</f>
        <v xml:space="preserve">As at </v>
      </c>
      <c r="B5" s="728"/>
      <c r="C5" s="728"/>
      <c r="D5" s="728"/>
      <c r="E5" s="728"/>
      <c r="F5" s="728"/>
      <c r="G5" s="728"/>
      <c r="H5" s="729"/>
      <c r="L5" s="384"/>
      <c r="M5" s="336"/>
      <c r="N5" s="336"/>
    </row>
    <row r="6" spans="1:14">
      <c r="A6" s="730"/>
      <c r="B6" s="731"/>
      <c r="C6" s="731"/>
      <c r="D6" s="731"/>
      <c r="E6" s="731"/>
      <c r="F6" s="731"/>
      <c r="G6" s="731"/>
      <c r="H6" s="732"/>
      <c r="J6" s="394"/>
      <c r="K6" s="395"/>
      <c r="L6" s="384"/>
      <c r="M6" s="336"/>
      <c r="N6" s="336"/>
    </row>
    <row r="7" spans="1:14" ht="11.25" customHeight="1">
      <c r="A7" s="410"/>
      <c r="B7" s="411"/>
      <c r="C7" s="411"/>
      <c r="D7" s="411"/>
      <c r="E7" s="411"/>
      <c r="F7" s="411"/>
      <c r="G7" s="411"/>
      <c r="H7" s="412"/>
      <c r="K7" s="396"/>
      <c r="L7" s="384"/>
      <c r="M7" s="336"/>
      <c r="N7" s="336"/>
    </row>
    <row r="8" spans="1:14" ht="22.5" customHeight="1">
      <c r="A8" s="701"/>
      <c r="B8" s="702"/>
      <c r="C8" s="702"/>
      <c r="D8" s="702"/>
      <c r="E8" s="702"/>
      <c r="F8" s="702"/>
      <c r="G8" s="702"/>
      <c r="H8" s="703"/>
      <c r="J8" s="397" t="s">
        <v>283</v>
      </c>
      <c r="K8" s="398" t="s">
        <v>419</v>
      </c>
      <c r="L8" s="384"/>
      <c r="M8" s="336"/>
      <c r="N8" s="336"/>
    </row>
    <row r="9" spans="1:14" ht="60" customHeight="1">
      <c r="A9" s="447" t="str">
        <f>IF(Langue=0,J8,K8)</f>
        <v>Rights</v>
      </c>
      <c r="B9" s="429"/>
      <c r="C9" s="709" t="str">
        <f>IF(Langue=0,J22,K22)</f>
        <v>Number of requests</v>
      </c>
      <c r="D9" s="707" t="str">
        <f>IF(Langue=0,J23,K23)</f>
        <v>Average time to grant</v>
      </c>
      <c r="E9" s="709" t="str">
        <f>IF(Langue=0,J24,K24)</f>
        <v>Average processing time</v>
      </c>
      <c r="F9" s="707" t="str">
        <f>IF(Langue=0,J26,K26)</f>
        <v>Number of time limits exceeded</v>
      </c>
      <c r="G9" s="708"/>
      <c r="H9" s="709" t="str">
        <f>IF(Langue=0,J29,K29)</f>
        <v>Number of refusals to grant right</v>
      </c>
      <c r="J9" s="390" t="s">
        <v>2</v>
      </c>
      <c r="K9" s="391" t="s">
        <v>2</v>
      </c>
      <c r="L9" s="384"/>
      <c r="M9" s="336"/>
      <c r="N9" s="336"/>
    </row>
    <row r="10" spans="1:14">
      <c r="A10" s="450"/>
      <c r="B10" s="430"/>
      <c r="C10" s="710"/>
      <c r="D10" s="723"/>
      <c r="E10" s="710"/>
      <c r="F10" s="424" t="str">
        <f>IF(Langue=0,J27,K27)</f>
        <v>Granting</v>
      </c>
      <c r="G10" s="424" t="str">
        <f>IF(Langue=0,J28,K28)</f>
        <v>Processing</v>
      </c>
      <c r="H10" s="710"/>
      <c r="J10" s="390"/>
      <c r="K10" s="391"/>
      <c r="L10" s="384"/>
      <c r="M10" s="336"/>
      <c r="N10" s="336"/>
    </row>
    <row r="11" spans="1:14">
      <c r="A11" s="451"/>
      <c r="B11" s="430"/>
      <c r="C11" s="425"/>
      <c r="D11" s="425" t="str">
        <f>IF(Langue=0,J36,K36)</f>
        <v>(days)</v>
      </c>
      <c r="E11" s="425" t="str">
        <f>IF(Langue=0,J36,K36)</f>
        <v>(days)</v>
      </c>
      <c r="F11" s="426"/>
      <c r="G11" s="427"/>
      <c r="H11" s="428"/>
      <c r="J11" s="382" t="s">
        <v>210</v>
      </c>
      <c r="K11" s="383" t="s">
        <v>210</v>
      </c>
      <c r="L11" s="384"/>
      <c r="M11" s="336"/>
      <c r="N11" s="336"/>
    </row>
    <row r="12" spans="1:14">
      <c r="A12" s="388"/>
      <c r="B12" s="389" t="s">
        <v>43</v>
      </c>
      <c r="C12" s="392" t="s">
        <v>42</v>
      </c>
      <c r="D12" s="389" t="s">
        <v>44</v>
      </c>
      <c r="E12" s="392" t="s">
        <v>45</v>
      </c>
      <c r="F12" s="389" t="s">
        <v>46</v>
      </c>
      <c r="G12" s="392" t="s">
        <v>47</v>
      </c>
      <c r="H12" s="389" t="s">
        <v>48</v>
      </c>
      <c r="J12" s="390"/>
      <c r="K12" s="391"/>
      <c r="L12" s="384"/>
      <c r="M12" s="335"/>
      <c r="N12" s="335"/>
    </row>
    <row r="13" spans="1:14">
      <c r="A13" s="206" t="s">
        <v>51</v>
      </c>
      <c r="B13" s="475" t="str">
        <f>IF(Langue=0,J13,K13)</f>
        <v>Security freeze</v>
      </c>
      <c r="C13" s="422"/>
      <c r="D13" s="422"/>
      <c r="E13" s="422"/>
      <c r="F13" s="422"/>
      <c r="G13" s="422"/>
      <c r="H13" s="423"/>
      <c r="J13" s="390" t="s">
        <v>233</v>
      </c>
      <c r="K13" s="391" t="s">
        <v>243</v>
      </c>
      <c r="L13" s="384"/>
      <c r="M13" s="335"/>
      <c r="N13" s="335"/>
    </row>
    <row r="14" spans="1:14">
      <c r="A14" s="206" t="s">
        <v>23</v>
      </c>
      <c r="B14" s="475" t="str">
        <f>IF(Langue=0,J14,K14)</f>
        <v>Security alert</v>
      </c>
      <c r="C14" s="312"/>
      <c r="D14" s="312"/>
      <c r="E14" s="312"/>
      <c r="F14" s="312"/>
      <c r="G14" s="312"/>
      <c r="H14" s="226"/>
      <c r="J14" s="399" t="s">
        <v>234</v>
      </c>
      <c r="K14" s="396" t="s">
        <v>403</v>
      </c>
      <c r="L14" s="384"/>
      <c r="M14" s="335"/>
      <c r="N14" s="335"/>
    </row>
    <row r="15" spans="1:14">
      <c r="A15" s="249" t="s">
        <v>24</v>
      </c>
      <c r="B15" s="475" t="str">
        <f>IF(Langue=0,J15,K15)</f>
        <v>Explanatory statement</v>
      </c>
      <c r="C15" s="312"/>
      <c r="D15" s="312"/>
      <c r="E15" s="312"/>
      <c r="F15" s="312"/>
      <c r="G15" s="312"/>
      <c r="H15" s="226"/>
      <c r="J15" s="386" t="s">
        <v>235</v>
      </c>
      <c r="K15" s="396" t="s">
        <v>244</v>
      </c>
      <c r="L15" s="384"/>
      <c r="M15" s="335"/>
      <c r="N15" s="335"/>
    </row>
    <row r="16" spans="1:14" customFormat="1">
      <c r="A16" s="452"/>
      <c r="B16" s="100"/>
      <c r="C16" s="100"/>
      <c r="D16" s="100"/>
      <c r="E16" s="100"/>
      <c r="F16" s="100"/>
      <c r="G16" s="100"/>
      <c r="H16" s="244"/>
      <c r="J16" s="400"/>
      <c r="K16" s="400"/>
      <c r="L16" s="401"/>
      <c r="M16" s="180"/>
      <c r="N16" s="180"/>
    </row>
    <row r="17" spans="1:16" customFormat="1">
      <c r="A17" s="138"/>
      <c r="B17" s="246"/>
      <c r="C17" s="246"/>
      <c r="D17" s="246"/>
      <c r="E17" s="246"/>
      <c r="F17" s="246"/>
      <c r="G17" s="246"/>
      <c r="H17" s="188"/>
      <c r="J17" s="400"/>
      <c r="K17" s="400"/>
      <c r="L17" s="401"/>
      <c r="M17" s="180"/>
      <c r="N17" s="180"/>
    </row>
    <row r="18" spans="1:16" ht="60" customHeight="1">
      <c r="A18" s="717" t="str">
        <f>IF(Langue=0,J30,K30)</f>
        <v>Requests to change credit file information</v>
      </c>
      <c r="B18" s="718"/>
      <c r="C18" s="713" t="str">
        <f>IF(Langue=0,J22,K22)</f>
        <v>Number of requests</v>
      </c>
      <c r="D18" s="715"/>
      <c r="E18" s="447" t="str">
        <f>IF(Langue=0,J24,K24)</f>
        <v>Average processing time</v>
      </c>
      <c r="F18" s="715"/>
      <c r="G18" s="715"/>
      <c r="H18" s="709" t="str">
        <f>IF(Langue=0,J37,K37)</f>
        <v>Number of refusals to change credit file information</v>
      </c>
      <c r="J18" s="386"/>
      <c r="K18" s="396"/>
      <c r="L18" s="384"/>
      <c r="M18" s="335"/>
      <c r="N18" s="335"/>
    </row>
    <row r="19" spans="1:16">
      <c r="A19" s="719"/>
      <c r="B19" s="720"/>
      <c r="C19" s="714"/>
      <c r="D19" s="716"/>
      <c r="E19" s="425" t="str">
        <f>IF(Langue=0,J36,K36)</f>
        <v>(days)</v>
      </c>
      <c r="F19" s="716"/>
      <c r="G19" s="716"/>
      <c r="H19" s="710"/>
      <c r="J19" s="386"/>
      <c r="K19" s="396"/>
      <c r="L19" s="384"/>
      <c r="M19" s="335"/>
      <c r="N19" s="335"/>
    </row>
    <row r="20" spans="1:16">
      <c r="A20" s="721"/>
      <c r="B20" s="722"/>
      <c r="C20" s="453" t="s">
        <v>42</v>
      </c>
      <c r="D20" s="421"/>
      <c r="E20" s="454" t="s">
        <v>45</v>
      </c>
      <c r="F20" s="421"/>
      <c r="G20" s="421"/>
      <c r="H20" s="437" t="s">
        <v>48</v>
      </c>
      <c r="J20" s="386"/>
      <c r="K20" s="396"/>
      <c r="L20" s="384"/>
      <c r="M20" s="335"/>
      <c r="N20" s="335"/>
    </row>
    <row r="21" spans="1:16">
      <c r="A21" s="249" t="s">
        <v>41</v>
      </c>
      <c r="B21" s="481" t="str">
        <f>IF(Langue=0,J30,K30)</f>
        <v>Requests to change credit file information</v>
      </c>
      <c r="C21" s="312"/>
      <c r="D21" s="420"/>
      <c r="E21" s="312"/>
      <c r="F21" s="420"/>
      <c r="G21" s="420"/>
      <c r="H21" s="227"/>
      <c r="J21" s="386"/>
      <c r="K21" s="396"/>
      <c r="L21" s="384"/>
      <c r="M21" s="335"/>
      <c r="N21" s="335"/>
    </row>
    <row r="22" spans="1:16">
      <c r="A22" s="219"/>
      <c r="B22" s="417"/>
      <c r="C22" s="417"/>
      <c r="D22" s="417"/>
      <c r="E22" s="417"/>
      <c r="F22" s="417"/>
      <c r="G22" s="417"/>
      <c r="H22" s="418"/>
      <c r="J22" s="386" t="s">
        <v>286</v>
      </c>
      <c r="K22" s="396" t="s">
        <v>287</v>
      </c>
      <c r="L22" s="384"/>
      <c r="M22" s="335"/>
      <c r="N22" s="335"/>
    </row>
    <row r="23" spans="1:16">
      <c r="A23" s="220"/>
      <c r="B23" s="419"/>
      <c r="C23" s="419"/>
      <c r="D23" s="406"/>
      <c r="E23" s="406"/>
      <c r="F23" s="406"/>
      <c r="G23" s="406"/>
      <c r="H23" s="409"/>
      <c r="J23" s="386" t="s">
        <v>236</v>
      </c>
      <c r="K23" s="396" t="s">
        <v>245</v>
      </c>
      <c r="L23" s="384"/>
      <c r="M23" s="335"/>
      <c r="N23" s="335"/>
    </row>
    <row r="24" spans="1:16" ht="28.8">
      <c r="A24" s="711" t="str">
        <f>IF(Langue=0,J31,K31)</f>
        <v>Credit score</v>
      </c>
      <c r="B24" s="712"/>
      <c r="C24" s="434" t="str">
        <f>IF(Langue=0,J32,K32)</f>
        <v>Number of consumers consulted/requested.</v>
      </c>
      <c r="D24" s="406"/>
      <c r="E24" s="406"/>
      <c r="F24" s="406"/>
      <c r="G24" s="406"/>
      <c r="H24" s="409"/>
      <c r="J24" s="386" t="s">
        <v>237</v>
      </c>
      <c r="K24" s="396" t="s">
        <v>404</v>
      </c>
      <c r="L24" s="384"/>
      <c r="M24" s="335"/>
      <c r="N24" s="335"/>
    </row>
    <row r="25" spans="1:16" ht="15" customHeight="1">
      <c r="A25" s="435"/>
      <c r="B25" s="436"/>
      <c r="C25" s="437" t="s">
        <v>42</v>
      </c>
      <c r="D25" s="406"/>
      <c r="E25" s="406"/>
      <c r="F25" s="406"/>
      <c r="G25" s="406"/>
      <c r="H25" s="409"/>
      <c r="J25" s="386"/>
      <c r="K25" s="396"/>
      <c r="L25" s="384"/>
      <c r="M25" s="335"/>
      <c r="N25" s="335"/>
    </row>
    <row r="26" spans="1:16">
      <c r="A26" s="206" t="s">
        <v>20</v>
      </c>
      <c r="B26" s="475" t="str">
        <f>IF(Langue=0,J33,K33)</f>
        <v>Internet</v>
      </c>
      <c r="C26" s="226"/>
      <c r="D26" s="406"/>
      <c r="E26" s="406"/>
      <c r="F26" s="406"/>
      <c r="G26" s="406"/>
      <c r="H26" s="409"/>
      <c r="J26" s="402" t="s">
        <v>420</v>
      </c>
      <c r="K26" s="396" t="s">
        <v>238</v>
      </c>
      <c r="L26" s="384"/>
      <c r="M26" s="335"/>
      <c r="N26" s="335"/>
    </row>
    <row r="27" spans="1:16">
      <c r="A27" s="206" t="s">
        <v>21</v>
      </c>
      <c r="B27" s="475" t="str">
        <f>IF(Langue=0,J34,K34)</f>
        <v>Mail</v>
      </c>
      <c r="C27" s="226"/>
      <c r="D27" s="406"/>
      <c r="E27" s="406"/>
      <c r="F27" s="406"/>
      <c r="G27" s="406"/>
      <c r="H27" s="409"/>
      <c r="J27" s="402" t="s">
        <v>239</v>
      </c>
      <c r="K27" s="396" t="s">
        <v>246</v>
      </c>
      <c r="L27" s="384"/>
      <c r="M27" s="335"/>
      <c r="N27" s="335"/>
    </row>
    <row r="28" spans="1:16">
      <c r="A28" s="206" t="s">
        <v>57</v>
      </c>
      <c r="B28" s="480" t="str">
        <f>IF(Langue=0,J35,K35)</f>
        <v>Telephone</v>
      </c>
      <c r="C28" s="227"/>
      <c r="D28" s="406"/>
      <c r="E28" s="406"/>
      <c r="F28" s="406"/>
      <c r="G28" s="406"/>
      <c r="H28" s="409"/>
      <c r="J28" s="402" t="s">
        <v>240</v>
      </c>
      <c r="K28" s="396" t="s">
        <v>241</v>
      </c>
      <c r="L28" s="384"/>
      <c r="M28" s="335"/>
      <c r="N28" s="335"/>
    </row>
    <row r="29" spans="1:16">
      <c r="A29" s="408"/>
      <c r="B29" s="406"/>
      <c r="C29" s="406"/>
      <c r="D29" s="406"/>
      <c r="E29" s="406"/>
      <c r="F29" s="406"/>
      <c r="G29" s="406"/>
      <c r="H29" s="409"/>
      <c r="J29" s="402" t="s">
        <v>400</v>
      </c>
      <c r="K29" s="396" t="s">
        <v>242</v>
      </c>
      <c r="L29" s="384"/>
      <c r="M29" s="335"/>
      <c r="N29" s="335"/>
    </row>
    <row r="30" spans="1:16">
      <c r="A30" s="408"/>
      <c r="B30" s="406"/>
      <c r="C30" s="406"/>
      <c r="D30" s="406"/>
      <c r="E30" s="406"/>
      <c r="F30" s="406"/>
      <c r="G30" s="406"/>
      <c r="H30" s="409"/>
      <c r="J30" s="379" t="s">
        <v>401</v>
      </c>
      <c r="K30" s="396" t="s">
        <v>285</v>
      </c>
      <c r="L30" s="384"/>
      <c r="M30" s="335"/>
      <c r="N30" s="335"/>
    </row>
    <row r="31" spans="1:16">
      <c r="A31" s="408"/>
      <c r="B31" s="406"/>
      <c r="C31" s="406"/>
      <c r="D31" s="406"/>
      <c r="E31" s="406"/>
      <c r="F31" s="406"/>
      <c r="G31" s="406"/>
      <c r="H31" s="409"/>
      <c r="J31" s="379" t="s">
        <v>248</v>
      </c>
      <c r="K31" s="396" t="s">
        <v>249</v>
      </c>
      <c r="L31" s="384"/>
      <c r="M31" s="335"/>
      <c r="N31" s="335"/>
    </row>
    <row r="32" spans="1:16">
      <c r="A32" s="408"/>
      <c r="B32" s="406"/>
      <c r="C32" s="406"/>
      <c r="D32" s="406"/>
      <c r="E32" s="406"/>
      <c r="F32" s="406"/>
      <c r="G32" s="406"/>
      <c r="H32" s="409"/>
      <c r="J32" s="379" t="s">
        <v>347</v>
      </c>
      <c r="K32" s="396" t="s">
        <v>405</v>
      </c>
      <c r="L32" s="385"/>
      <c r="M32" s="336"/>
      <c r="N32" s="336"/>
      <c r="O32" s="222"/>
      <c r="P32" s="222"/>
    </row>
    <row r="33" spans="1:14">
      <c r="A33" s="408"/>
      <c r="B33" s="406"/>
      <c r="C33" s="406"/>
      <c r="D33" s="406"/>
      <c r="E33" s="406"/>
      <c r="F33" s="406"/>
      <c r="G33" s="406"/>
      <c r="H33" s="409"/>
      <c r="J33" s="400" t="s">
        <v>250</v>
      </c>
      <c r="K33" s="396" t="s">
        <v>250</v>
      </c>
      <c r="L33" s="384"/>
      <c r="M33" s="335"/>
      <c r="N33" s="335"/>
    </row>
    <row r="34" spans="1:14">
      <c r="A34" s="408"/>
      <c r="B34" s="406"/>
      <c r="C34" s="406"/>
      <c r="D34" s="406"/>
      <c r="E34" s="406"/>
      <c r="F34" s="406"/>
      <c r="G34" s="406"/>
      <c r="H34" s="409"/>
      <c r="J34" s="400" t="s">
        <v>252</v>
      </c>
      <c r="K34" s="396" t="s">
        <v>251</v>
      </c>
      <c r="L34" s="384"/>
      <c r="M34" s="335"/>
      <c r="N34" s="335"/>
    </row>
    <row r="35" spans="1:14">
      <c r="A35" s="408"/>
      <c r="B35" s="406"/>
      <c r="C35" s="406"/>
      <c r="D35" s="406"/>
      <c r="E35" s="406"/>
      <c r="F35" s="406"/>
      <c r="G35" s="406"/>
      <c r="H35" s="409"/>
      <c r="J35" s="400" t="s">
        <v>205</v>
      </c>
      <c r="K35" s="396" t="s">
        <v>204</v>
      </c>
      <c r="L35" s="384"/>
      <c r="M35" s="335"/>
      <c r="N35" s="335"/>
    </row>
    <row r="36" spans="1:14">
      <c r="A36" s="408"/>
      <c r="B36" s="406"/>
      <c r="C36" s="406"/>
      <c r="D36" s="406"/>
      <c r="E36" s="406"/>
      <c r="F36" s="406"/>
      <c r="G36" s="406"/>
      <c r="H36" s="409"/>
      <c r="J36" s="379" t="s">
        <v>247</v>
      </c>
      <c r="K36" s="396" t="s">
        <v>278</v>
      </c>
      <c r="L36" s="384"/>
      <c r="M36" s="335"/>
      <c r="N36" s="335"/>
    </row>
    <row r="37" spans="1:14">
      <c r="A37" s="408"/>
      <c r="B37" s="406"/>
      <c r="C37" s="406"/>
      <c r="D37" s="406"/>
      <c r="E37" s="406"/>
      <c r="F37" s="406"/>
      <c r="G37" s="406"/>
      <c r="H37" s="409"/>
      <c r="J37" s="379" t="s">
        <v>402</v>
      </c>
      <c r="K37" s="396" t="s">
        <v>284</v>
      </c>
      <c r="L37" s="384"/>
      <c r="M37" s="335"/>
      <c r="N37" s="335"/>
    </row>
    <row r="38" spans="1:14">
      <c r="A38" s="410"/>
      <c r="B38" s="411"/>
      <c r="C38" s="411"/>
      <c r="D38" s="411"/>
      <c r="E38" s="411"/>
      <c r="F38" s="411"/>
      <c r="G38" s="411"/>
      <c r="H38" s="412"/>
      <c r="K38" s="396"/>
      <c r="L38" s="384"/>
      <c r="M38" s="335"/>
      <c r="N38" s="335"/>
    </row>
    <row r="39" spans="1:14" s="189" customFormat="1">
      <c r="A39" s="413"/>
      <c r="B39" s="414"/>
      <c r="C39" s="414"/>
      <c r="D39" s="414"/>
      <c r="E39" s="414"/>
      <c r="F39" s="414"/>
      <c r="G39" s="414"/>
      <c r="H39" s="415"/>
      <c r="J39" s="403"/>
      <c r="K39" s="404"/>
      <c r="L39" s="405"/>
      <c r="M39" s="338"/>
      <c r="N39" s="338"/>
    </row>
    <row r="40" spans="1:14">
      <c r="A40" s="410"/>
      <c r="B40" s="411"/>
      <c r="C40" s="411"/>
      <c r="D40" s="411"/>
      <c r="E40" s="411"/>
      <c r="F40" s="411"/>
      <c r="G40" s="411"/>
      <c r="H40" s="412"/>
      <c r="K40" s="396"/>
      <c r="L40" s="384"/>
      <c r="M40" s="335"/>
      <c r="N40" s="335"/>
    </row>
    <row r="41" spans="1:14">
      <c r="A41" s="410"/>
      <c r="B41" s="411"/>
      <c r="C41" s="411"/>
      <c r="D41" s="411"/>
      <c r="E41" s="411"/>
      <c r="F41" s="411"/>
      <c r="G41" s="411"/>
      <c r="H41" s="412"/>
      <c r="K41" s="396"/>
      <c r="L41" s="384"/>
      <c r="M41" s="335"/>
      <c r="N41" s="335"/>
    </row>
    <row r="42" spans="1:14" s="189" customFormat="1">
      <c r="A42" s="390"/>
      <c r="B42" s="379"/>
      <c r="C42" s="379"/>
      <c r="D42" s="379"/>
      <c r="E42" s="379"/>
      <c r="F42" s="379"/>
      <c r="G42" s="379"/>
      <c r="H42" s="416"/>
      <c r="J42" s="386"/>
      <c r="K42" s="396"/>
      <c r="L42" s="405"/>
      <c r="M42" s="338"/>
      <c r="N42" s="338"/>
    </row>
    <row r="43" spans="1:14">
      <c r="A43" s="704">
        <f>'4050'!A41+1</f>
        <v>9</v>
      </c>
      <c r="B43" s="705"/>
      <c r="C43" s="705"/>
      <c r="D43" s="705"/>
      <c r="E43" s="705"/>
      <c r="F43" s="705"/>
      <c r="G43" s="705"/>
      <c r="H43" s="706"/>
      <c r="K43" s="396"/>
      <c r="L43" s="384"/>
      <c r="M43" s="335"/>
      <c r="N43" s="335"/>
    </row>
    <row r="44" spans="1:14">
      <c r="A44" s="411"/>
      <c r="B44" s="379"/>
      <c r="C44" s="379"/>
      <c r="D44" s="379"/>
      <c r="E44" s="379"/>
      <c r="F44" s="379"/>
      <c r="G44" s="379"/>
      <c r="H44" s="379"/>
    </row>
    <row r="45" spans="1:14">
      <c r="A45" s="411"/>
      <c r="B45" s="379"/>
      <c r="C45" s="379"/>
      <c r="D45" s="379"/>
      <c r="E45" s="379"/>
      <c r="F45" s="379"/>
      <c r="G45" s="379"/>
      <c r="H45" s="379"/>
    </row>
    <row r="46" spans="1:14">
      <c r="A46" s="411"/>
      <c r="B46" s="379"/>
      <c r="C46" s="379"/>
      <c r="D46" s="379"/>
      <c r="E46" s="379"/>
      <c r="F46" s="379"/>
      <c r="G46" s="379"/>
      <c r="H46" s="379"/>
    </row>
    <row r="47" spans="1:14">
      <c r="A47" s="411"/>
      <c r="B47" s="379"/>
      <c r="C47" s="379"/>
      <c r="D47" s="379"/>
      <c r="E47" s="379"/>
      <c r="F47" s="379"/>
      <c r="G47" s="379"/>
      <c r="H47" s="379"/>
    </row>
  </sheetData>
  <sheetProtection algorithmName="SHA-512" hashValue="wiAH/yhTXhuCNLt6JxJ1n+sl7FVIUmqnu6W7OaelgejUBWF46zwUUeqx52La7VtB3ZURtQ5FT+7rk3rxlKskAg==" saltValue="7LaMICMoPfz+Zs57ZcESJg==" spinCount="100000" sheet="1" objects="1" scenarios="1" selectLockedCells="1"/>
  <mergeCells count="19">
    <mergeCell ref="A3:H3"/>
    <mergeCell ref="A4:H4"/>
    <mergeCell ref="A5:H5"/>
    <mergeCell ref="A6:H6"/>
    <mergeCell ref="A1:B1"/>
    <mergeCell ref="A8:H8"/>
    <mergeCell ref="A43:H43"/>
    <mergeCell ref="F9:G9"/>
    <mergeCell ref="H9:H10"/>
    <mergeCell ref="C9:C10"/>
    <mergeCell ref="A24:B24"/>
    <mergeCell ref="C18:C19"/>
    <mergeCell ref="D18:D19"/>
    <mergeCell ref="F18:F19"/>
    <mergeCell ref="G18:G19"/>
    <mergeCell ref="A18:B20"/>
    <mergeCell ref="H18:H19"/>
    <mergeCell ref="D9:D10"/>
    <mergeCell ref="E9:E10"/>
  </mergeCells>
  <dataValidations count="4">
    <dataValidation type="whole" errorStyle="warning" operator="lessThanOrEqual" allowBlank="1" showErrorMessage="1" errorTitle="Avertissement / Warming" error="Le nombre de dépassement doit être inférieur ou égal au nombre de demande / The number of overruns must be less than or equal to the number of requests" sqref="F14:F15" xr:uid="{00000000-0002-0000-0900-000000000000}">
      <formula1>C14</formula1>
    </dataValidation>
    <dataValidation type="whole" errorStyle="warning" operator="lessThanOrEqual" allowBlank="1" showErrorMessage="1" errorTitle="Avertissement / Warning" error="Le nombre de dépassement doit être inférieur ou égal au nombre de demande / The number of overruns must be less than or equal to the number of requests" sqref="G14:G15" xr:uid="{00000000-0002-0000-0900-000001000000}">
      <formula1>C14</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 sqref="H21" xr:uid="{00000000-0002-0000-0900-000002000000}">
      <formula1>C21</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_x000a__x000a__x000a_" sqref="H14:H15" xr:uid="{00000000-0002-0000-0900-000003000000}">
      <formula1>C14</formula1>
    </dataValidation>
  </dataValidations>
  <printOptions horizontalCentered="1"/>
  <pageMargins left="0.39370078740157499" right="0.39370078740157499" top="0.59055118110236204" bottom="0.59055118110236204" header="0.31496062992126" footer="0.31496062992126"/>
  <pageSetup scale="73" orientation="landscape" r:id="rId1"/>
  <ignoredErrors>
    <ignoredError sqref="C9 D9:E9 F9 F10:G10 H9 B21 C24 B26:B28 C18 E18:E19 H18 A24 A18 D11:E11" unlockedFormula="1"/>
    <ignoredError sqref="C12:D12 B13:B15" numberStoredAsText="1" unlockedFormula="1"/>
    <ignoredError sqref="E12:H12 B12 A13:A15 A21 A26:A28 H20 E20 C20 C25 J11:K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9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900-000001000000}">
            <xm:f>'\Coopératives\[Formulaire COOP_ 2015_VF_1.1.1.xlsx]Feuil1'!#REF!=0</xm:f>
            <x14:dxf>
              <font>
                <color theme="0"/>
              </font>
            </x14:dxf>
          </x14:cfRule>
          <xm:sqref>A6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B35C7-AA77-4C69-AC7C-446C3665F19E}">
  <sheetPr codeName="Feuil16">
    <tabColor rgb="FFD5A208"/>
    <pageSetUpPr fitToPage="1"/>
  </sheetPr>
  <dimension ref="A1:O43"/>
  <sheetViews>
    <sheetView topLeftCell="A6" zoomScaleNormal="100" workbookViewId="0">
      <selection activeCell="E13" sqref="E13"/>
    </sheetView>
  </sheetViews>
  <sheetFormatPr baseColWidth="10" defaultColWidth="11.44140625" defaultRowHeight="14.4" outlineLevelCol="1"/>
  <cols>
    <col min="1" max="1" width="6" style="194" customWidth="1"/>
    <col min="2" max="2" width="49.44140625" style="190" customWidth="1"/>
    <col min="3" max="3" width="12.44140625" style="190" customWidth="1"/>
    <col min="4" max="4" width="39.44140625" style="190" customWidth="1"/>
    <col min="5" max="6" width="14" style="190" customWidth="1"/>
    <col min="7" max="7" width="45.88671875" style="190" customWidth="1"/>
    <col min="8" max="8" width="16" style="190" customWidth="1"/>
    <col min="9" max="9" width="1.44140625" style="379" customWidth="1"/>
    <col min="10" max="10" width="84.5546875" style="379" hidden="1" customWidth="1" outlineLevel="1"/>
    <col min="11" max="11" width="74.5546875" style="379" hidden="1" customWidth="1" outlineLevel="1"/>
    <col min="12" max="12" width="11.44140625" style="379" hidden="1" customWidth="1" collapsed="1"/>
    <col min="13" max="13" width="11.44140625" style="379" hidden="1" customWidth="1"/>
    <col min="14" max="14" width="49.44140625" style="379" hidden="1" customWidth="1"/>
    <col min="15" max="15" width="11.44140625" style="379" hidden="1" customWidth="1"/>
    <col min="16" max="18" width="11.44140625" style="190" customWidth="1"/>
    <col min="19" max="16384" width="11.44140625" style="190"/>
  </cols>
  <sheetData>
    <row r="1" spans="1:14" ht="24" customHeight="1">
      <c r="A1" s="733" t="str">
        <f>IF(Langue=0,"ANNEXE "&amp;'T des M - T of C'!A15,"SCHEDULE "&amp;'T des M - T of C'!A15)</f>
        <v>SCHEDULE 4070</v>
      </c>
      <c r="B1" s="734"/>
      <c r="C1" s="431"/>
      <c r="D1" s="431"/>
      <c r="E1" s="431"/>
      <c r="F1" s="431"/>
      <c r="G1" s="431"/>
      <c r="H1" s="101" t="str">
        <f>Identification!A15</f>
        <v>ANNUAL STATEMENT OF THE POSITION OF AFFAIRS IN QUEBEC</v>
      </c>
      <c r="L1" s="384"/>
      <c r="M1" s="384"/>
      <c r="N1" s="384"/>
    </row>
    <row r="2" spans="1:14">
      <c r="A2" s="410"/>
      <c r="B2" s="379"/>
      <c r="C2" s="432"/>
      <c r="D2" s="432"/>
      <c r="E2" s="432"/>
      <c r="F2" s="432"/>
      <c r="G2" s="432"/>
      <c r="H2" s="433"/>
      <c r="L2" s="384"/>
      <c r="M2" s="384"/>
      <c r="N2" s="384"/>
    </row>
    <row r="3" spans="1:14" ht="22.5" customHeight="1">
      <c r="A3" s="685">
        <f>Identification!G12</f>
        <v>0</v>
      </c>
      <c r="B3" s="686"/>
      <c r="C3" s="686"/>
      <c r="D3" s="686"/>
      <c r="E3" s="686"/>
      <c r="F3" s="686"/>
      <c r="G3" s="686"/>
      <c r="H3" s="687"/>
      <c r="L3" s="384"/>
      <c r="M3" s="384"/>
      <c r="N3" s="384"/>
    </row>
    <row r="4" spans="1:14" ht="22.5" customHeight="1">
      <c r="A4" s="724" t="str">
        <f>UPPER('T des M - T of C'!B15)</f>
        <v>OUTSOURCING OR OFFSHORING AGREEMENTS</v>
      </c>
      <c r="B4" s="725"/>
      <c r="C4" s="725"/>
      <c r="D4" s="725"/>
      <c r="E4" s="725"/>
      <c r="F4" s="725"/>
      <c r="G4" s="725"/>
      <c r="H4" s="726"/>
      <c r="L4" s="384"/>
      <c r="M4" s="384"/>
      <c r="N4" s="384"/>
    </row>
    <row r="5" spans="1:14" ht="22.5" customHeight="1">
      <c r="A5" s="727" t="str">
        <f>IF(Langue=0,"au "&amp;Identification!J19,"As at "&amp;Identification!J19)</f>
        <v xml:space="preserve">As at </v>
      </c>
      <c r="B5" s="728"/>
      <c r="C5" s="728"/>
      <c r="D5" s="728"/>
      <c r="E5" s="728"/>
      <c r="F5" s="728"/>
      <c r="G5" s="728"/>
      <c r="H5" s="729"/>
      <c r="L5" s="384"/>
      <c r="M5" s="384"/>
      <c r="N5" s="384"/>
    </row>
    <row r="6" spans="1:14">
      <c r="A6" s="730"/>
      <c r="B6" s="731"/>
      <c r="C6" s="731"/>
      <c r="D6" s="731"/>
      <c r="E6" s="731"/>
      <c r="F6" s="731"/>
      <c r="G6" s="731"/>
      <c r="H6" s="732"/>
      <c r="J6" s="394"/>
      <c r="K6" s="395"/>
      <c r="L6" s="384"/>
      <c r="M6" s="384"/>
      <c r="N6" s="384"/>
    </row>
    <row r="7" spans="1:14" ht="11.25" customHeight="1">
      <c r="A7" s="410"/>
      <c r="B7" s="411"/>
      <c r="C7" s="411"/>
      <c r="D7" s="411"/>
      <c r="E7" s="411"/>
      <c r="F7" s="411"/>
      <c r="G7" s="411"/>
      <c r="H7" s="412"/>
      <c r="K7" s="396"/>
      <c r="L7" s="384"/>
      <c r="M7" s="384"/>
      <c r="N7" s="384"/>
    </row>
    <row r="8" spans="1:14" ht="22.5" customHeight="1">
      <c r="A8" s="701"/>
      <c r="B8" s="702"/>
      <c r="C8" s="702"/>
      <c r="D8" s="702"/>
      <c r="E8" s="702"/>
      <c r="F8" s="702"/>
      <c r="G8" s="702"/>
      <c r="H8" s="703"/>
      <c r="K8" s="396"/>
      <c r="L8" s="384"/>
      <c r="M8" s="384"/>
      <c r="N8" s="384"/>
    </row>
    <row r="9" spans="1:14" ht="57.6">
      <c r="A9" s="737" t="str">
        <f>IF(Langue=0,J9,K9)</f>
        <v>Title of the agreement</v>
      </c>
      <c r="B9" s="738"/>
      <c r="C9" s="709" t="str">
        <f>IF(Langue=0,J11,K11)</f>
        <v>Type</v>
      </c>
      <c r="D9" s="709" t="str">
        <f>IF(Langue=0,J12,K12)</f>
        <v>Supplier</v>
      </c>
      <c r="E9" s="447" t="str">
        <f>IF(Langue=0,J13,K13)</f>
        <v>Starting date</v>
      </c>
      <c r="F9" s="434" t="str">
        <f>IF(Langue=0,J14,K14)</f>
        <v>End date</v>
      </c>
      <c r="G9" s="709" t="str">
        <f>IF(Langue=0,J15,K15)</f>
        <v>Description</v>
      </c>
      <c r="H9" s="434" t="str">
        <f>IF(Langue=0,J16,K16)</f>
        <v>Number of Quebec consumer files covered by these agreements</v>
      </c>
      <c r="J9" s="379" t="s">
        <v>406</v>
      </c>
      <c r="K9" s="396" t="s">
        <v>261</v>
      </c>
      <c r="L9" s="384"/>
      <c r="M9" s="384"/>
      <c r="N9" s="384"/>
    </row>
    <row r="10" spans="1:14" ht="12.75" customHeight="1">
      <c r="A10" s="739"/>
      <c r="B10" s="740"/>
      <c r="C10" s="710"/>
      <c r="D10" s="710"/>
      <c r="E10" s="448" t="str">
        <f>IF(Langue=0,J24,K24)</f>
        <v>(yyyy-mm-dd)</v>
      </c>
      <c r="F10" s="425" t="str">
        <f>IF(Langue=0,$J$24,$K$24)</f>
        <v>(yyyy-mm-dd)</v>
      </c>
      <c r="G10" s="710"/>
      <c r="H10" s="425"/>
      <c r="K10" s="396"/>
      <c r="L10" s="384"/>
      <c r="M10" s="384"/>
      <c r="N10" s="384"/>
    </row>
    <row r="11" spans="1:14">
      <c r="A11" s="388"/>
      <c r="B11" s="389" t="s">
        <v>43</v>
      </c>
      <c r="C11" s="392" t="s">
        <v>42</v>
      </c>
      <c r="D11" s="389" t="s">
        <v>44</v>
      </c>
      <c r="E11" s="392" t="s">
        <v>45</v>
      </c>
      <c r="F11" s="389" t="s">
        <v>46</v>
      </c>
      <c r="G11" s="392" t="s">
        <v>47</v>
      </c>
      <c r="H11" s="389" t="s">
        <v>48</v>
      </c>
      <c r="J11" s="379" t="s">
        <v>254</v>
      </c>
      <c r="K11" s="396" t="s">
        <v>254</v>
      </c>
      <c r="L11" s="384"/>
      <c r="M11" s="384"/>
      <c r="N11" s="384"/>
    </row>
    <row r="12" spans="1:14">
      <c r="A12" s="206" t="s">
        <v>51</v>
      </c>
      <c r="B12" s="228"/>
      <c r="C12" s="311"/>
      <c r="D12" s="224"/>
      <c r="E12" s="230"/>
      <c r="F12" s="230"/>
      <c r="G12" s="228"/>
      <c r="H12" s="226"/>
      <c r="J12" s="379" t="s">
        <v>255</v>
      </c>
      <c r="K12" s="396" t="s">
        <v>258</v>
      </c>
      <c r="L12" s="384"/>
      <c r="M12" s="384"/>
      <c r="N12" s="384"/>
    </row>
    <row r="13" spans="1:14">
      <c r="A13" s="206" t="s">
        <v>23</v>
      </c>
      <c r="B13" s="228"/>
      <c r="C13" s="311"/>
      <c r="D13" s="224"/>
      <c r="E13" s="230"/>
      <c r="F13" s="230"/>
      <c r="G13" s="228"/>
      <c r="H13" s="226"/>
      <c r="J13" s="379" t="s">
        <v>256</v>
      </c>
      <c r="K13" s="396" t="s">
        <v>260</v>
      </c>
      <c r="L13" s="384"/>
      <c r="M13" s="384"/>
      <c r="N13" s="384"/>
    </row>
    <row r="14" spans="1:14">
      <c r="A14" s="206" t="s">
        <v>24</v>
      </c>
      <c r="B14" s="228"/>
      <c r="C14" s="311"/>
      <c r="D14" s="224"/>
      <c r="E14" s="230"/>
      <c r="F14" s="230"/>
      <c r="G14" s="228"/>
      <c r="H14" s="226"/>
      <c r="J14" s="406" t="s">
        <v>257</v>
      </c>
      <c r="K14" s="396" t="s">
        <v>259</v>
      </c>
      <c r="L14" s="384"/>
      <c r="M14" s="384"/>
      <c r="N14" s="384"/>
    </row>
    <row r="15" spans="1:14">
      <c r="A15" s="206" t="s">
        <v>25</v>
      </c>
      <c r="B15" s="228"/>
      <c r="C15" s="311"/>
      <c r="D15" s="225"/>
      <c r="E15" s="231"/>
      <c r="F15" s="230"/>
      <c r="G15" s="229"/>
      <c r="H15" s="227"/>
      <c r="J15" s="386" t="s">
        <v>3</v>
      </c>
      <c r="K15" s="396" t="s">
        <v>3</v>
      </c>
      <c r="L15" s="384"/>
      <c r="M15" s="384"/>
      <c r="N15" s="384"/>
    </row>
    <row r="16" spans="1:14">
      <c r="A16" s="223" t="s">
        <v>41</v>
      </c>
      <c r="B16" s="228"/>
      <c r="C16" s="311"/>
      <c r="D16" s="224"/>
      <c r="E16" s="230"/>
      <c r="F16" s="230"/>
      <c r="G16" s="228"/>
      <c r="H16" s="226"/>
      <c r="J16" s="386" t="s">
        <v>331</v>
      </c>
      <c r="K16" s="396" t="s">
        <v>332</v>
      </c>
      <c r="L16" s="384"/>
      <c r="M16" s="384"/>
      <c r="N16" s="384"/>
    </row>
    <row r="17" spans="1:14">
      <c r="A17" s="220" t="s">
        <v>19</v>
      </c>
      <c r="B17" s="228"/>
      <c r="C17" s="311"/>
      <c r="D17" s="224"/>
      <c r="E17" s="230"/>
      <c r="F17" s="230"/>
      <c r="G17" s="228"/>
      <c r="H17" s="226"/>
      <c r="J17" s="400" t="s">
        <v>266</v>
      </c>
      <c r="K17" s="396" t="s">
        <v>268</v>
      </c>
      <c r="L17" s="384"/>
      <c r="M17" s="384"/>
      <c r="N17" s="384"/>
    </row>
    <row r="18" spans="1:14" ht="15" customHeight="1">
      <c r="A18" s="206" t="s">
        <v>20</v>
      </c>
      <c r="B18" s="228"/>
      <c r="C18" s="311"/>
      <c r="D18" s="224"/>
      <c r="E18" s="230"/>
      <c r="F18" s="230"/>
      <c r="G18" s="228"/>
      <c r="H18" s="226"/>
      <c r="J18" s="400" t="s">
        <v>267</v>
      </c>
      <c r="K18" s="396" t="s">
        <v>269</v>
      </c>
      <c r="L18" s="384"/>
      <c r="M18" s="384"/>
      <c r="N18" s="384"/>
    </row>
    <row r="19" spans="1:14">
      <c r="A19" s="206" t="s">
        <v>21</v>
      </c>
      <c r="B19" s="228"/>
      <c r="C19" s="311"/>
      <c r="D19" s="224"/>
      <c r="E19" s="230"/>
      <c r="F19" s="230"/>
      <c r="G19" s="228"/>
      <c r="H19" s="226"/>
      <c r="J19" s="400" t="s">
        <v>262</v>
      </c>
      <c r="K19" s="396" t="s">
        <v>270</v>
      </c>
      <c r="L19" s="384"/>
      <c r="M19" s="384"/>
      <c r="N19" s="384"/>
    </row>
    <row r="20" spans="1:14">
      <c r="A20" s="206" t="s">
        <v>57</v>
      </c>
      <c r="B20" s="228"/>
      <c r="C20" s="311"/>
      <c r="D20" s="224"/>
      <c r="E20" s="230"/>
      <c r="F20" s="230"/>
      <c r="G20" s="228"/>
      <c r="H20" s="226"/>
      <c r="J20" s="400" t="s">
        <v>263</v>
      </c>
      <c r="K20" s="396" t="s">
        <v>271</v>
      </c>
      <c r="L20" s="384"/>
      <c r="M20" s="384"/>
      <c r="N20" s="384"/>
    </row>
    <row r="21" spans="1:14">
      <c r="A21" s="206" t="s">
        <v>53</v>
      </c>
      <c r="B21" s="228"/>
      <c r="C21" s="311"/>
      <c r="D21" s="224"/>
      <c r="E21" s="230"/>
      <c r="F21" s="230"/>
      <c r="G21" s="228"/>
      <c r="H21" s="226"/>
      <c r="J21" s="400" t="s">
        <v>264</v>
      </c>
      <c r="K21" s="396" t="s">
        <v>272</v>
      </c>
      <c r="L21" s="384"/>
      <c r="M21" s="384"/>
      <c r="N21" s="384"/>
    </row>
    <row r="22" spans="1:14">
      <c r="A22" s="206" t="s">
        <v>54</v>
      </c>
      <c r="B22" s="228"/>
      <c r="C22" s="311"/>
      <c r="D22" s="224"/>
      <c r="E22" s="230"/>
      <c r="F22" s="230"/>
      <c r="G22" s="228"/>
      <c r="H22" s="226"/>
      <c r="J22" s="400" t="s">
        <v>265</v>
      </c>
      <c r="K22" s="396" t="s">
        <v>273</v>
      </c>
      <c r="L22" s="384"/>
      <c r="M22" s="384"/>
      <c r="N22" s="384"/>
    </row>
    <row r="23" spans="1:14">
      <c r="A23" s="206" t="s">
        <v>69</v>
      </c>
      <c r="B23" s="229"/>
      <c r="C23" s="232"/>
      <c r="D23" s="225"/>
      <c r="E23" s="231"/>
      <c r="F23" s="356"/>
      <c r="G23" s="229"/>
      <c r="H23" s="227"/>
      <c r="J23" s="400" t="s">
        <v>0</v>
      </c>
      <c r="K23" s="396" t="s">
        <v>146</v>
      </c>
      <c r="L23" s="384"/>
      <c r="M23" s="384"/>
      <c r="N23" s="384"/>
    </row>
    <row r="24" spans="1:14">
      <c r="A24" s="735" t="str">
        <f>IF(Langue=0,J25,K25)</f>
        <v>Type of agreement (2)</v>
      </c>
      <c r="B24" s="736"/>
      <c r="C24" s="406"/>
      <c r="D24" s="406"/>
      <c r="E24" s="406"/>
      <c r="F24" s="406"/>
      <c r="G24" s="406"/>
      <c r="H24" s="409"/>
      <c r="J24" s="402" t="s">
        <v>276</v>
      </c>
      <c r="K24" s="396" t="s">
        <v>277</v>
      </c>
      <c r="L24" s="384"/>
      <c r="M24" s="384"/>
      <c r="N24" s="384"/>
    </row>
    <row r="25" spans="1:14">
      <c r="A25" s="438">
        <v>1</v>
      </c>
      <c r="B25" s="439" t="str">
        <f t="shared" ref="B25:B31" si="0">IF(Langue=0,J17,K17)</f>
        <v>Computer system</v>
      </c>
      <c r="C25" s="406"/>
      <c r="D25" s="406"/>
      <c r="E25" s="406"/>
      <c r="F25" s="406"/>
      <c r="G25" s="406"/>
      <c r="H25" s="409"/>
      <c r="J25" s="379" t="s">
        <v>407</v>
      </c>
      <c r="K25" s="396" t="s">
        <v>279</v>
      </c>
      <c r="L25" s="384"/>
      <c r="M25" s="384"/>
      <c r="N25" s="384"/>
    </row>
    <row r="26" spans="1:14">
      <c r="A26" s="438">
        <v>2</v>
      </c>
      <c r="B26" s="439" t="str">
        <f t="shared" si="0"/>
        <v>Computer equipment</v>
      </c>
      <c r="C26" s="440"/>
      <c r="D26" s="379"/>
      <c r="E26" s="406"/>
      <c r="F26" s="406"/>
      <c r="G26" s="406"/>
      <c r="H26" s="409"/>
      <c r="J26" s="393" t="s">
        <v>210</v>
      </c>
      <c r="K26" s="407" t="s">
        <v>210</v>
      </c>
      <c r="L26" s="384"/>
      <c r="M26" s="384"/>
      <c r="N26" s="384"/>
    </row>
    <row r="27" spans="1:14">
      <c r="A27" s="438">
        <v>3</v>
      </c>
      <c r="B27" s="439" t="str">
        <f t="shared" si="0"/>
        <v>Cloud computing</v>
      </c>
      <c r="C27" s="440"/>
      <c r="D27" s="379"/>
      <c r="E27" s="406"/>
      <c r="F27" s="406"/>
      <c r="G27" s="406"/>
      <c r="H27" s="409"/>
      <c r="K27" s="396"/>
      <c r="L27" s="384"/>
      <c r="M27" s="384"/>
      <c r="N27" s="384"/>
    </row>
    <row r="28" spans="1:14">
      <c r="A28" s="438">
        <v>4</v>
      </c>
      <c r="B28" s="439" t="str">
        <f t="shared" si="0"/>
        <v>Computer security</v>
      </c>
      <c r="C28" s="440"/>
      <c r="D28" s="379"/>
      <c r="E28" s="406"/>
      <c r="F28" s="406"/>
      <c r="G28" s="406"/>
      <c r="H28" s="409"/>
      <c r="J28" s="400"/>
      <c r="K28" s="396"/>
      <c r="L28" s="384"/>
      <c r="M28" s="384"/>
      <c r="N28" s="384"/>
    </row>
    <row r="29" spans="1:14">
      <c r="A29" s="438">
        <v>5</v>
      </c>
      <c r="B29" s="439" t="str">
        <f t="shared" si="0"/>
        <v>Computer development</v>
      </c>
      <c r="C29" s="440"/>
      <c r="D29" s="379"/>
      <c r="E29" s="406"/>
      <c r="F29" s="406"/>
      <c r="G29" s="406"/>
      <c r="H29" s="409"/>
      <c r="J29" s="400"/>
      <c r="K29" s="396"/>
      <c r="L29" s="384"/>
      <c r="M29" s="384"/>
      <c r="N29" s="384"/>
    </row>
    <row r="30" spans="1:14" ht="28.8">
      <c r="A30" s="438">
        <v>6</v>
      </c>
      <c r="B30" s="439" t="str">
        <f t="shared" si="0"/>
        <v>Administrative Services (Supervisory Function, HR, Finance, Administration, Legal)</v>
      </c>
      <c r="C30" s="440"/>
      <c r="D30" s="379"/>
      <c r="E30" s="406"/>
      <c r="F30" s="406"/>
      <c r="G30" s="406"/>
      <c r="H30" s="409"/>
      <c r="J30" s="400"/>
      <c r="K30" s="396"/>
      <c r="L30" s="384"/>
      <c r="M30" s="384"/>
      <c r="N30" s="384"/>
    </row>
    <row r="31" spans="1:14">
      <c r="A31" s="438">
        <v>7</v>
      </c>
      <c r="B31" s="439" t="str">
        <f t="shared" si="0"/>
        <v>Others</v>
      </c>
      <c r="C31" s="440"/>
      <c r="D31" s="379"/>
      <c r="E31" s="406"/>
      <c r="F31" s="406"/>
      <c r="G31" s="406"/>
      <c r="H31" s="409"/>
      <c r="K31" s="396"/>
      <c r="L31" s="384"/>
      <c r="M31" s="384"/>
      <c r="N31" s="384"/>
    </row>
    <row r="32" spans="1:14">
      <c r="A32" s="408"/>
      <c r="B32" s="406"/>
      <c r="C32" s="440"/>
      <c r="D32" s="379"/>
      <c r="E32" s="406"/>
      <c r="F32" s="406"/>
      <c r="G32" s="406"/>
      <c r="H32" s="409"/>
      <c r="K32" s="396"/>
      <c r="L32" s="384"/>
      <c r="M32" s="384"/>
      <c r="N32" s="384"/>
    </row>
    <row r="33" spans="1:15">
      <c r="A33" s="408"/>
      <c r="B33" s="411"/>
      <c r="C33" s="411"/>
      <c r="D33" s="411"/>
      <c r="E33" s="411"/>
      <c r="F33" s="411"/>
      <c r="G33" s="411"/>
      <c r="H33" s="412"/>
      <c r="J33" s="379" t="s">
        <v>345</v>
      </c>
      <c r="K33" s="396" t="s">
        <v>346</v>
      </c>
      <c r="L33" s="384"/>
      <c r="M33" s="384"/>
      <c r="N33" s="384"/>
    </row>
    <row r="34" spans="1:15" ht="30" customHeight="1">
      <c r="A34" s="441"/>
      <c r="B34" s="442" t="str">
        <f>IF(Langue=0,J34,K34)</f>
        <v>Country where data are stored for services offered (customers and consumers).</v>
      </c>
      <c r="C34" s="443" t="str">
        <f>IF(Langue=0,J33,K33)</f>
        <v>Check</v>
      </c>
      <c r="D34" s="444"/>
      <c r="E34" s="411"/>
      <c r="F34" s="411"/>
      <c r="G34" s="411"/>
      <c r="H34" s="412"/>
      <c r="J34" s="379" t="s">
        <v>324</v>
      </c>
      <c r="K34" s="396" t="s">
        <v>409</v>
      </c>
      <c r="L34" s="384"/>
      <c r="M34" s="384"/>
      <c r="N34" s="384"/>
    </row>
    <row r="35" spans="1:15" ht="15" customHeight="1" thickBot="1">
      <c r="A35" s="441"/>
      <c r="B35" s="442"/>
      <c r="D35" s="446" t="s">
        <v>44</v>
      </c>
      <c r="E35" s="411"/>
      <c r="F35" s="411"/>
      <c r="G35" s="411"/>
      <c r="H35" s="412"/>
      <c r="K35" s="396"/>
      <c r="L35" s="384"/>
      <c r="M35" s="384"/>
      <c r="N35" s="384"/>
      <c r="O35" s="445" t="s">
        <v>42</v>
      </c>
    </row>
    <row r="36" spans="1:15" ht="25.5" customHeight="1">
      <c r="A36" s="321">
        <v>200</v>
      </c>
      <c r="B36" s="321" t="str">
        <f>IF(Langue=0,J36,K36)</f>
        <v>Canada</v>
      </c>
      <c r="C36" s="455"/>
      <c r="D36" s="449"/>
      <c r="E36" s="215"/>
      <c r="F36" s="215"/>
      <c r="G36" s="215"/>
      <c r="H36" s="195"/>
      <c r="J36" s="379" t="s">
        <v>77</v>
      </c>
      <c r="K36" s="396" t="s">
        <v>77</v>
      </c>
      <c r="L36" s="384"/>
      <c r="M36" s="384"/>
      <c r="N36" s="384"/>
      <c r="O36" s="457" t="b">
        <v>0</v>
      </c>
    </row>
    <row r="37" spans="1:15" ht="25.5" customHeight="1">
      <c r="A37" s="321">
        <v>220</v>
      </c>
      <c r="B37" s="321" t="str">
        <f>IF(Langue=0,J37,K37)</f>
        <v>United States (specify the state).</v>
      </c>
      <c r="C37" s="456"/>
      <c r="D37" s="313"/>
      <c r="E37" s="215"/>
      <c r="F37" s="215"/>
      <c r="G37" s="215"/>
      <c r="H37" s="195"/>
      <c r="J37" s="379" t="s">
        <v>408</v>
      </c>
      <c r="K37" s="396" t="s">
        <v>410</v>
      </c>
      <c r="L37" s="384"/>
      <c r="M37" s="384"/>
      <c r="N37" s="384"/>
      <c r="O37" s="458" t="b">
        <v>0</v>
      </c>
    </row>
    <row r="38" spans="1:15" ht="25.5" customHeight="1" thickBot="1">
      <c r="A38" s="321">
        <v>240</v>
      </c>
      <c r="B38" s="321" t="str">
        <f>IF(Langue=0,J38,K38)</f>
        <v>Other (specify country)</v>
      </c>
      <c r="C38" s="455"/>
      <c r="D38" s="322"/>
      <c r="E38" s="215"/>
      <c r="F38" s="215"/>
      <c r="G38" s="215"/>
      <c r="H38" s="195"/>
      <c r="J38" s="379" t="s">
        <v>327</v>
      </c>
      <c r="K38" s="396" t="s">
        <v>328</v>
      </c>
      <c r="L38" s="384"/>
      <c r="M38" s="384"/>
      <c r="N38" s="384"/>
      <c r="O38" s="459" t="b">
        <v>0</v>
      </c>
    </row>
    <row r="39" spans="1:15" s="189" customFormat="1">
      <c r="A39" s="320"/>
      <c r="B39" s="187"/>
      <c r="C39" s="187"/>
      <c r="D39" s="187"/>
      <c r="E39" s="187"/>
      <c r="F39" s="187"/>
      <c r="G39" s="187"/>
      <c r="H39" s="218"/>
      <c r="I39" s="386"/>
      <c r="J39" s="403"/>
      <c r="K39" s="404"/>
      <c r="L39" s="405"/>
      <c r="M39" s="405"/>
      <c r="N39" s="405"/>
      <c r="O39" s="386"/>
    </row>
    <row r="40" spans="1:15">
      <c r="A40" s="221"/>
      <c r="B40" s="215"/>
      <c r="C40" s="215"/>
      <c r="D40" s="215"/>
      <c r="E40" s="215"/>
      <c r="F40" s="215"/>
      <c r="G40" s="215"/>
      <c r="H40" s="195"/>
      <c r="K40" s="396"/>
      <c r="L40" s="384"/>
      <c r="M40" s="384"/>
      <c r="N40" s="384"/>
    </row>
    <row r="41" spans="1:15">
      <c r="A41" s="221"/>
      <c r="B41" s="215"/>
      <c r="C41" s="215"/>
      <c r="D41" s="215"/>
      <c r="E41" s="215"/>
      <c r="F41" s="215"/>
      <c r="G41" s="215"/>
      <c r="H41" s="195"/>
      <c r="K41" s="396"/>
      <c r="L41" s="384"/>
      <c r="M41" s="384"/>
      <c r="N41" s="384"/>
    </row>
    <row r="42" spans="1:15" s="189" customFormat="1">
      <c r="A42" s="221"/>
      <c r="B42" s="190"/>
      <c r="C42" s="190"/>
      <c r="D42" s="190"/>
      <c r="E42" s="190"/>
      <c r="F42" s="190"/>
      <c r="G42" s="190"/>
      <c r="H42" s="216"/>
      <c r="I42" s="386"/>
      <c r="J42" s="386"/>
      <c r="K42" s="396"/>
      <c r="L42" s="405"/>
      <c r="M42" s="405"/>
      <c r="N42" s="405"/>
      <c r="O42" s="386"/>
    </row>
    <row r="43" spans="1:15">
      <c r="A43" s="667">
        <f>'4060'!A43+1</f>
        <v>10</v>
      </c>
      <c r="B43" s="668"/>
      <c r="C43" s="668"/>
      <c r="D43" s="668"/>
      <c r="E43" s="668"/>
      <c r="F43" s="668"/>
      <c r="G43" s="668"/>
      <c r="H43" s="669"/>
      <c r="K43" s="396"/>
      <c r="L43" s="384"/>
      <c r="M43" s="384"/>
      <c r="N43" s="384"/>
    </row>
  </sheetData>
  <sheetProtection algorithmName="SHA-512" hashValue="d+/Tvfnau/mc4W6GnsBe5ZBhCcrFSzzT0R0Vnuhwm6ZVZzU4eKGX4KaU4cIWZ/C/4Gufm8K3JGr7dKp3DoO1vw==" saltValue="G2nPEPZqZ2Ci9w3wYoqxMw==" spinCount="100000" sheet="1" objects="1" scenarios="1" selectLockedCells="1"/>
  <mergeCells count="12">
    <mergeCell ref="A1:B1"/>
    <mergeCell ref="A9:B10"/>
    <mergeCell ref="C9:C10"/>
    <mergeCell ref="D9:D10"/>
    <mergeCell ref="G9:G10"/>
    <mergeCell ref="A8:H8"/>
    <mergeCell ref="A43:H43"/>
    <mergeCell ref="A3:H3"/>
    <mergeCell ref="A4:H4"/>
    <mergeCell ref="A5:H5"/>
    <mergeCell ref="A6:H6"/>
    <mergeCell ref="A24:B24"/>
  </mergeCells>
  <dataValidations count="2">
    <dataValidation type="list" allowBlank="1" showInputMessage="1" showErrorMessage="1" sqref="C12:C23" xr:uid="{00000000-0002-0000-0A00-000000000000}">
      <formula1>$A$25:$A$31</formula1>
    </dataValidation>
    <dataValidation type="date" errorStyle="warning" operator="greaterThan" allowBlank="1" showErrorMessage="1" errorTitle="Avertissement / Warning" error="La date de fin doit être supérieure à la date de début de l'entente / End date must be greater than the Agreement Start Date" sqref="F12:F23" xr:uid="{00000000-0002-0000-0A00-000001000000}">
      <formula1>E12</formula1>
    </dataValidation>
  </dataValidations>
  <printOptions horizontalCentered="1"/>
  <pageMargins left="0.39370078740157499" right="0.39370078740157499" top="0.59055118110236204" bottom="0.59055118110236204" header="0.31496062992126" footer="0.31496062992126"/>
  <pageSetup scale="67" orientation="landscape" r:id="rId1"/>
  <ignoredErrors>
    <ignoredError sqref="A12:A23 B11 D11:H11 D35 J26:K26" numberStoredAsText="1"/>
    <ignoredError sqref="C9:H9 E10:F10 A24 B25:B31 B34:C34" unlockedFormula="1"/>
    <ignoredError sqref="C1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Line="0" autoPict="0">
                <anchor moveWithCells="1">
                  <from>
                    <xdr:col>2</xdr:col>
                    <xdr:colOff>160020</xdr:colOff>
                    <xdr:row>35</xdr:row>
                    <xdr:rowOff>38100</xdr:rowOff>
                  </from>
                  <to>
                    <xdr:col>2</xdr:col>
                    <xdr:colOff>487680</xdr:colOff>
                    <xdr:row>35</xdr:row>
                    <xdr:rowOff>266700</xdr:rowOff>
                  </to>
                </anchor>
              </controlPr>
            </control>
          </mc:Choice>
        </mc:AlternateContent>
        <mc:AlternateContent xmlns:mc="http://schemas.openxmlformats.org/markup-compatibility/2006">
          <mc:Choice Requires="x14">
            <control shapeId="11266" r:id="rId5" name="Check Box 2">
              <controlPr defaultSize="0" autoLine="0" autoPict="0">
                <anchor moveWithCells="1">
                  <from>
                    <xdr:col>2</xdr:col>
                    <xdr:colOff>160020</xdr:colOff>
                    <xdr:row>36</xdr:row>
                    <xdr:rowOff>30480</xdr:rowOff>
                  </from>
                  <to>
                    <xdr:col>2</xdr:col>
                    <xdr:colOff>487680</xdr:colOff>
                    <xdr:row>36</xdr:row>
                    <xdr:rowOff>259080</xdr:rowOff>
                  </to>
                </anchor>
              </controlPr>
            </control>
          </mc:Choice>
        </mc:AlternateContent>
        <mc:AlternateContent xmlns:mc="http://schemas.openxmlformats.org/markup-compatibility/2006">
          <mc:Choice Requires="x14">
            <control shapeId="11267" r:id="rId6" name="Check Box 3">
              <controlPr defaultSize="0" autoLine="0" autoPict="0">
                <anchor moveWithCells="1">
                  <from>
                    <xdr:col>2</xdr:col>
                    <xdr:colOff>160020</xdr:colOff>
                    <xdr:row>37</xdr:row>
                    <xdr:rowOff>45720</xdr:rowOff>
                  </from>
                  <to>
                    <xdr:col>2</xdr:col>
                    <xdr:colOff>487680</xdr:colOff>
                    <xdr:row>37</xdr:row>
                    <xdr:rowOff>274320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E-0000-0A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A00-000001000000}">
            <xm:f>'\Coopératives\[Formulaire COOP_ 2015_VF_1.1.1.xlsx]Feuil1'!#REF!=0</xm:f>
            <x14:dxf>
              <font>
                <color theme="0"/>
              </font>
            </x14:dxf>
          </x14:cfRule>
          <xm:sqref>A6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17B4-B383-4BC7-8DF3-EEC795A146A5}">
  <sheetPr codeName="Feuil13">
    <tabColor rgb="FFD5A208"/>
  </sheetPr>
  <dimension ref="A1:H14"/>
  <sheetViews>
    <sheetView topLeftCell="A2" workbookViewId="0">
      <selection activeCell="B9" sqref="B9"/>
    </sheetView>
  </sheetViews>
  <sheetFormatPr baseColWidth="10" defaultColWidth="0" defaultRowHeight="14.4" outlineLevelCol="1"/>
  <cols>
    <col min="1" max="1" width="4.6640625" style="121" customWidth="1"/>
    <col min="2" max="2" width="82.33203125" style="141" customWidth="1"/>
    <col min="3" max="3" width="19.88671875" style="121" customWidth="1"/>
    <col min="4" max="4" width="2.88671875" style="121" customWidth="1"/>
    <col min="5" max="6" width="50" style="121" hidden="1" customWidth="1" outlineLevel="1"/>
    <col min="7" max="7" width="0" style="121" hidden="1" customWidth="1" collapsed="1"/>
    <col min="8" max="8" width="0" style="121" hidden="1" customWidth="1"/>
    <col min="9" max="16384" width="11.44140625" style="121" hidden="1"/>
  </cols>
  <sheetData>
    <row r="1" spans="1:8" s="139" customFormat="1" ht="24" customHeight="1">
      <c r="A1" s="293" t="str">
        <f>IF(Langue=0,"ANNEXE "&amp;'T des M - T of C'!A16,"SCHEDULE "&amp;'T des M - T of C'!A16)</f>
        <v>SCHEDULE 4090</v>
      </c>
      <c r="B1" s="294"/>
      <c r="C1" s="101" t="str">
        <f>Identification!A15</f>
        <v>ANNUAL STATEMENT OF THE POSITION OF AFFAIRS IN QUEBEC</v>
      </c>
      <c r="D1" s="98"/>
      <c r="E1" s="98"/>
      <c r="F1" s="98"/>
      <c r="G1" s="98"/>
      <c r="H1" s="98"/>
    </row>
    <row r="2" spans="1:8" s="139" customFormat="1">
      <c r="C2" s="186"/>
      <c r="D2" s="99"/>
      <c r="E2" s="99"/>
      <c r="F2" s="99"/>
      <c r="G2" s="99"/>
      <c r="H2" s="99"/>
    </row>
    <row r="3" spans="1:8" s="139" customFormat="1" ht="22.5" customHeight="1">
      <c r="A3" s="138"/>
      <c r="B3" s="746">
        <f>Identification!G12</f>
        <v>0</v>
      </c>
      <c r="C3" s="747"/>
    </row>
    <row r="4" spans="1:8" s="139" customFormat="1" ht="22.5" customHeight="1">
      <c r="A4" s="138"/>
      <c r="B4" s="748" t="str">
        <f>UPPER('T des M - T of C'!B16)</f>
        <v>OTHER INFORMATION</v>
      </c>
      <c r="C4" s="749"/>
    </row>
    <row r="5" spans="1:8" s="139" customFormat="1" ht="22.5" customHeight="1">
      <c r="A5" s="138"/>
      <c r="B5" s="750" t="str">
        <f>Identification!D19&amp;" "&amp;Identification!J19</f>
        <v xml:space="preserve">For the period ended </v>
      </c>
      <c r="C5" s="751"/>
    </row>
    <row r="6" spans="1:8" ht="11.25" customHeight="1">
      <c r="A6" s="89"/>
      <c r="B6" s="752"/>
      <c r="C6" s="753"/>
    </row>
    <row r="7" spans="1:8" ht="18.75" customHeight="1">
      <c r="A7" s="741" t="str">
        <f>IF(Langue=0,E7,F7)</f>
        <v>Include detailed explanations (PDF format).</v>
      </c>
      <c r="B7" s="742"/>
      <c r="C7" s="743"/>
      <c r="E7" s="674" t="s">
        <v>180</v>
      </c>
      <c r="F7" s="744" t="s">
        <v>181</v>
      </c>
    </row>
    <row r="8" spans="1:8" ht="18.75" customHeight="1">
      <c r="A8" s="89"/>
      <c r="B8" s="90" t="s">
        <v>43</v>
      </c>
      <c r="C8" s="91"/>
      <c r="E8" s="674"/>
      <c r="F8" s="744"/>
    </row>
    <row r="9" spans="1:8" ht="399.9" customHeight="1">
      <c r="A9" s="92" t="s">
        <v>51</v>
      </c>
      <c r="B9" s="177"/>
      <c r="C9" s="93"/>
    </row>
    <row r="10" spans="1:8" ht="18.75" customHeight="1">
      <c r="A10" s="89"/>
      <c r="B10" s="95"/>
      <c r="C10" s="94"/>
    </row>
    <row r="11" spans="1:8" s="139" customFormat="1" ht="18.75" customHeight="1">
      <c r="A11" s="745">
        <f>'4070'!A43+1</f>
        <v>11</v>
      </c>
      <c r="B11" s="547"/>
      <c r="C11" s="548"/>
    </row>
    <row r="12" spans="1:8">
      <c r="B12" s="148"/>
    </row>
    <row r="14" spans="1:8">
      <c r="A14" s="360"/>
    </row>
  </sheetData>
  <sheetProtection algorithmName="SHA-512" hashValue="YWH6Ebzvtrp8qLuPL4BEN6tr3438F7Sf7vsZms82J2t+nkqNMr54+pUdOoJ0Sjuvdi3OdZIPkw2zOQ/a1d+2Lw==" saltValue="I1bnukhy1UDf97y+owsn0Q==" spinCount="100000" sheet="1" objects="1" scenarios="1" selectLockedCells="1"/>
  <mergeCells count="8">
    <mergeCell ref="A7:C7"/>
    <mergeCell ref="E7:E8"/>
    <mergeCell ref="F7:F8"/>
    <mergeCell ref="A11:C11"/>
    <mergeCell ref="B3:C3"/>
    <mergeCell ref="B4:C4"/>
    <mergeCell ref="B5:C5"/>
    <mergeCell ref="B6:C6"/>
  </mergeCells>
  <conditionalFormatting sqref="B3">
    <cfRule type="cellIs" dxfId="0" priority="1" operator="equal">
      <formula>0</formula>
    </cfRule>
  </conditionalFormatting>
  <printOptions horizontalCentered="1"/>
  <pageMargins left="0.39370078740157499" right="0.39370078740157499" top="1.11555118110236" bottom="0.59055118110236204" header="0.31496062992126" footer="0.31496062992126"/>
  <pageSetup scale="76" orientation="portrait" r:id="rId1"/>
  <ignoredErrors>
    <ignoredError sqref="B8 A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50EF-DDF2-429B-879C-DBF9DE7F8D4B}">
  <sheetPr codeName="Feuil2">
    <tabColor rgb="FF002B54"/>
  </sheetPr>
  <dimension ref="A1:H34"/>
  <sheetViews>
    <sheetView workbookViewId="0">
      <selection activeCell="B7" sqref="B7"/>
    </sheetView>
  </sheetViews>
  <sheetFormatPr baseColWidth="10" defaultColWidth="11.44140625" defaultRowHeight="14.4" outlineLevelCol="1"/>
  <cols>
    <col min="1" max="1" width="11.6640625" style="99" customWidth="1"/>
    <col min="2" max="2" width="101.6640625" style="118" customWidth="1"/>
    <col min="3" max="3" width="7" style="153" customWidth="1"/>
    <col min="4" max="4" width="113" style="139" hidden="1" customWidth="1" outlineLevel="1"/>
    <col min="5" max="5" width="91.33203125" style="139" hidden="1" customWidth="1" outlineLevel="1"/>
    <col min="6" max="7" width="11.44140625" style="139" hidden="1" customWidth="1" outlineLevel="1"/>
    <col min="8" max="8" width="5.5546875" style="139" customWidth="1" collapsed="1"/>
    <col min="9" max="9" width="4.33203125" style="139" customWidth="1"/>
    <col min="10" max="10" width="11.44140625" style="139" customWidth="1"/>
    <col min="11" max="11" width="89" style="139" customWidth="1"/>
    <col min="12" max="12" width="86.5546875" style="139" customWidth="1"/>
    <col min="13" max="16384" width="11.44140625" style="139"/>
  </cols>
  <sheetData>
    <row r="1" spans="1:5" ht="30" customHeight="1">
      <c r="A1" s="520" t="str">
        <f>Identification!A7</f>
        <v>Credit Assessment Agent</v>
      </c>
      <c r="B1" s="521"/>
      <c r="C1" s="522"/>
    </row>
    <row r="2" spans="1:5" s="185" customFormat="1" ht="30" customHeight="1">
      <c r="A2" s="529">
        <f>Identification!G12</f>
        <v>0</v>
      </c>
      <c r="B2" s="530"/>
      <c r="C2" s="531"/>
    </row>
    <row r="3" spans="1:5" ht="24" customHeight="1">
      <c r="A3" s="523" t="str">
        <f>IF(Langue=0,D3,E3)</f>
        <v>TABLE OF CONTENTS</v>
      </c>
      <c r="B3" s="524"/>
      <c r="C3" s="525"/>
      <c r="D3" s="139" t="s">
        <v>18</v>
      </c>
      <c r="E3" s="36" t="s">
        <v>95</v>
      </c>
    </row>
    <row r="4" spans="1:5" ht="55.5" customHeight="1">
      <c r="A4" s="102" t="str">
        <f>IF(Langue=0,D4,E4)</f>
        <v>Schedule</v>
      </c>
      <c r="B4" s="103"/>
      <c r="C4" s="346" t="s">
        <v>75</v>
      </c>
      <c r="D4" s="139" t="s">
        <v>64</v>
      </c>
      <c r="E4" s="36" t="s">
        <v>96</v>
      </c>
    </row>
    <row r="5" spans="1:5" ht="11.25" customHeight="1">
      <c r="A5" s="526"/>
      <c r="B5" s="527"/>
      <c r="C5" s="528"/>
      <c r="E5" s="36"/>
    </row>
    <row r="6" spans="1:5" ht="15.75" customHeight="1">
      <c r="A6" s="367" t="s">
        <v>147</v>
      </c>
      <c r="B6" s="104"/>
      <c r="C6" s="105">
        <f>+Certification!A48</f>
        <v>2</v>
      </c>
      <c r="E6" s="36"/>
    </row>
    <row r="7" spans="1:5" ht="11.25" customHeight="1">
      <c r="A7" s="368"/>
      <c r="B7" s="130"/>
      <c r="C7" s="131"/>
      <c r="E7" s="36"/>
    </row>
    <row r="8" spans="1:5">
      <c r="A8" s="369">
        <v>1200</v>
      </c>
      <c r="B8" s="104" t="str">
        <f t="shared" ref="B8:B15" si="0">IF(Langue=0,D8,E8)</f>
        <v>List of loans to associated persons</v>
      </c>
      <c r="C8" s="107">
        <f>+'1200'!A39</f>
        <v>3</v>
      </c>
      <c r="D8" s="139" t="s">
        <v>79</v>
      </c>
      <c r="E8" s="36" t="s">
        <v>97</v>
      </c>
    </row>
    <row r="9" spans="1:5" ht="15.75" customHeight="1">
      <c r="A9" s="370">
        <v>1400</v>
      </c>
      <c r="B9" s="104" t="str">
        <f t="shared" si="0"/>
        <v>Investments in subsidiaries</v>
      </c>
      <c r="C9" s="108">
        <f>+'1400'!A41</f>
        <v>4</v>
      </c>
      <c r="D9" s="139" t="s">
        <v>80</v>
      </c>
      <c r="E9" s="36" t="s">
        <v>98</v>
      </c>
    </row>
    <row r="10" spans="1:5">
      <c r="A10" s="371">
        <v>1500</v>
      </c>
      <c r="B10" s="104" t="str">
        <f t="shared" si="0"/>
        <v>Investments in associates and joint ventures</v>
      </c>
      <c r="C10" s="105">
        <f>+'1500'!A36</f>
        <v>5</v>
      </c>
      <c r="D10" s="139" t="s">
        <v>81</v>
      </c>
      <c r="E10" s="36" t="s">
        <v>140</v>
      </c>
    </row>
    <row r="11" spans="1:5" s="246" customFormat="1">
      <c r="A11" s="369">
        <v>1600</v>
      </c>
      <c r="B11" s="104" t="str">
        <f t="shared" si="0"/>
        <v>Property, Plant and Equipment</v>
      </c>
      <c r="C11" s="105">
        <f>+'1600'!A34</f>
        <v>6</v>
      </c>
      <c r="D11" s="246" t="s">
        <v>32</v>
      </c>
      <c r="E11" s="36" t="s">
        <v>305</v>
      </c>
    </row>
    <row r="12" spans="1:5" s="185" customFormat="1">
      <c r="A12" s="370">
        <v>4040</v>
      </c>
      <c r="B12" s="104" t="str">
        <f t="shared" si="0"/>
        <v>Number of Quebec consumer credit files by financial institutions and banks, for assessment purposes</v>
      </c>
      <c r="C12" s="105">
        <f>+'4040'!A42</f>
        <v>7</v>
      </c>
      <c r="D12" s="185" t="s">
        <v>350</v>
      </c>
      <c r="E12" s="36" t="s">
        <v>351</v>
      </c>
    </row>
    <row r="13" spans="1:5" s="185" customFormat="1">
      <c r="A13" s="370">
        <v>4050</v>
      </c>
      <c r="B13" s="104" t="str">
        <f t="shared" si="0"/>
        <v>Products by financial institution, bank and telecommunications company</v>
      </c>
      <c r="C13" s="105">
        <f>+'4050'!A41</f>
        <v>8</v>
      </c>
      <c r="D13" s="185" t="s">
        <v>413</v>
      </c>
      <c r="E13" s="36" t="s">
        <v>414</v>
      </c>
    </row>
    <row r="14" spans="1:5" s="185" customFormat="1">
      <c r="A14" s="370">
        <v>4060</v>
      </c>
      <c r="B14" s="104" t="str">
        <f t="shared" si="0"/>
        <v>Number of requests per right</v>
      </c>
      <c r="C14" s="105">
        <f>+'4060'!A43</f>
        <v>9</v>
      </c>
      <c r="D14" s="185" t="s">
        <v>232</v>
      </c>
      <c r="E14" s="36" t="s">
        <v>281</v>
      </c>
    </row>
    <row r="15" spans="1:5" s="185" customFormat="1">
      <c r="A15" s="370">
        <v>4070</v>
      </c>
      <c r="B15" s="104" t="str">
        <f t="shared" si="0"/>
        <v>Outsourcing or Offshoring Agreements</v>
      </c>
      <c r="C15" s="105">
        <f>+'4070'!A43</f>
        <v>10</v>
      </c>
      <c r="D15" s="185" t="s">
        <v>368</v>
      </c>
      <c r="E15" s="36" t="s">
        <v>253</v>
      </c>
    </row>
    <row r="16" spans="1:5">
      <c r="A16" s="371">
        <v>4090</v>
      </c>
      <c r="B16" s="104" t="str">
        <f>IF(Langue=0,D16,E16)</f>
        <v>Other Information</v>
      </c>
      <c r="C16" s="105">
        <f>+'4090'!A11</f>
        <v>11</v>
      </c>
      <c r="D16" s="139" t="s">
        <v>182</v>
      </c>
      <c r="E16" s="36" t="s">
        <v>183</v>
      </c>
    </row>
    <row r="17" spans="1:5" s="185" customFormat="1">
      <c r="A17" s="372"/>
      <c r="B17" s="119"/>
      <c r="C17" s="239"/>
    </row>
    <row r="18" spans="1:5" s="185" customFormat="1">
      <c r="A18" s="372"/>
      <c r="B18" s="119"/>
      <c r="C18" s="239"/>
    </row>
    <row r="19" spans="1:5" s="185" customFormat="1">
      <c r="A19" s="372"/>
      <c r="B19" s="119"/>
      <c r="C19" s="239"/>
    </row>
    <row r="20" spans="1:5" s="185" customFormat="1">
      <c r="A20" s="372"/>
      <c r="B20" s="119"/>
      <c r="C20" s="239"/>
      <c r="E20" s="323"/>
    </row>
    <row r="21" spans="1:5" s="185" customFormat="1">
      <c r="A21" s="372"/>
      <c r="B21" s="119"/>
      <c r="C21" s="239"/>
    </row>
    <row r="22" spans="1:5" s="185" customFormat="1">
      <c r="A22" s="372"/>
      <c r="B22" s="119"/>
      <c r="C22" s="239"/>
    </row>
    <row r="23" spans="1:5">
      <c r="A23" s="178"/>
      <c r="B23" s="104"/>
      <c r="C23" s="109"/>
    </row>
    <row r="24" spans="1:5">
      <c r="A24" s="110"/>
      <c r="B24" s="99"/>
      <c r="C24" s="109"/>
    </row>
    <row r="25" spans="1:5">
      <c r="A25" s="111" t="str">
        <f>IF(Langue=0,D25,E25)</f>
        <v>LEGEND</v>
      </c>
      <c r="B25" s="112"/>
      <c r="C25" s="113"/>
      <c r="D25" s="139" t="s">
        <v>66</v>
      </c>
      <c r="E25" s="139" t="s">
        <v>99</v>
      </c>
    </row>
    <row r="26" spans="1:5">
      <c r="A26" s="373"/>
      <c r="B26" s="114" t="str">
        <f t="shared" ref="B26:B32" si="1">IF(Langue=0,D26,E26)</f>
        <v>New schedule</v>
      </c>
      <c r="C26" s="115"/>
      <c r="D26" s="139" t="s">
        <v>101</v>
      </c>
      <c r="E26" s="139" t="s">
        <v>102</v>
      </c>
    </row>
    <row r="27" spans="1:5">
      <c r="A27" s="373"/>
      <c r="B27" s="114" t="str">
        <f t="shared" si="1"/>
        <v>Locked field - Formula</v>
      </c>
      <c r="C27" s="116"/>
      <c r="D27" s="139" t="s">
        <v>369</v>
      </c>
      <c r="E27" s="139" t="s">
        <v>103</v>
      </c>
    </row>
    <row r="28" spans="1:5">
      <c r="A28" s="374"/>
      <c r="B28" s="114" t="str">
        <f t="shared" si="1"/>
        <v>Input field</v>
      </c>
      <c r="C28" s="116"/>
      <c r="D28" s="139" t="s">
        <v>40</v>
      </c>
      <c r="E28" s="106" t="s">
        <v>104</v>
      </c>
    </row>
    <row r="29" spans="1:5">
      <c r="A29" s="375"/>
      <c r="B29" s="114" t="str">
        <f t="shared" si="1"/>
        <v>Locked field - Data carried over</v>
      </c>
      <c r="C29" s="116"/>
      <c r="D29" s="139" t="s">
        <v>370</v>
      </c>
      <c r="E29" s="106" t="s">
        <v>105</v>
      </c>
    </row>
    <row r="30" spans="1:5">
      <c r="A30" s="376"/>
      <c r="B30" s="114" t="str">
        <f t="shared" si="1"/>
        <v>Locked field - Empty</v>
      </c>
      <c r="C30" s="116"/>
      <c r="D30" s="139" t="s">
        <v>371</v>
      </c>
      <c r="E30" s="106" t="s">
        <v>106</v>
      </c>
    </row>
    <row r="31" spans="1:5">
      <c r="A31" s="377" t="s">
        <v>37</v>
      </c>
      <c r="B31" s="114" t="str">
        <f t="shared" si="1"/>
        <v>Required field (Identification and Certification Schedules)</v>
      </c>
      <c r="C31" s="116"/>
      <c r="D31" s="139" t="s">
        <v>139</v>
      </c>
      <c r="E31" s="106" t="s">
        <v>107</v>
      </c>
    </row>
    <row r="32" spans="1:5">
      <c r="A32" s="378" t="str">
        <f>IF(Langue=0,D33,E33)</f>
        <v>Underlined</v>
      </c>
      <c r="B32" s="114" t="str">
        <f t="shared" si="1"/>
        <v>Hyperlink</v>
      </c>
      <c r="C32" s="116"/>
      <c r="D32" s="139" t="s">
        <v>68</v>
      </c>
      <c r="E32" s="106" t="s">
        <v>108</v>
      </c>
    </row>
    <row r="33" spans="1:5">
      <c r="A33" s="110"/>
      <c r="B33" s="117"/>
      <c r="C33" s="109"/>
      <c r="D33" s="139" t="s">
        <v>67</v>
      </c>
      <c r="E33" s="139" t="s">
        <v>100</v>
      </c>
    </row>
    <row r="34" spans="1:5">
      <c r="A34" s="517">
        <v>1</v>
      </c>
      <c r="B34" s="518"/>
      <c r="C34" s="519"/>
    </row>
  </sheetData>
  <sheetProtection algorithmName="SHA-512" hashValue="DkeEUGC1Jr6uMu6mJankkXpvTcTd3k/fWIX+zQljWLvzqWg9e62idetDN+SVucrWT24eF/FqagDofgIZd+alBw==" saltValue="qznRvkcayOrCln0wlNaZ6Q==" spinCount="100000" sheet="1" objects="1" scenarios="1" selectLockedCells="1"/>
  <mergeCells count="5">
    <mergeCell ref="A34:C34"/>
    <mergeCell ref="A1:C1"/>
    <mergeCell ref="A3:C3"/>
    <mergeCell ref="A5:C5"/>
    <mergeCell ref="A2:C2"/>
  </mergeCells>
  <hyperlinks>
    <hyperlink ref="A9" location="'1400'!A1" tooltip="Annexe/Schedule 1400" display="'1400'!A1" xr:uid="{00000000-0004-0000-0100-000000000000}"/>
    <hyperlink ref="A10" location="'1500'!A1" tooltip="Annexe/Schedule 1500" display="'1500'!A1" xr:uid="{00000000-0004-0000-0100-000001000000}"/>
    <hyperlink ref="A6" location="Certification!A1" tooltip="Page de certification" display="Certification" xr:uid="{00000000-0004-0000-0100-000002000000}"/>
    <hyperlink ref="A16" location="'4090'!A1" tooltip="Annexe/Schedule 4095" display="'4090'!A1" xr:uid="{00000000-0004-0000-0100-000003000000}"/>
    <hyperlink ref="A12" location="'4040'!A1" display="'4040'!A1" xr:uid="{00000000-0004-0000-0100-000004000000}"/>
    <hyperlink ref="A13" location="'4050'!A1" display="'4050'!A1" xr:uid="{00000000-0004-0000-0100-000005000000}"/>
    <hyperlink ref="A14" location="'4060'!A1" display="'4060'!A1" xr:uid="{00000000-0004-0000-0100-000006000000}"/>
    <hyperlink ref="A15" location="'4070'!A1" display="'4070'!A1" xr:uid="{00000000-0004-0000-0100-000007000000}"/>
    <hyperlink ref="A8" location="'1200'!A1" display="'1200'!A1" xr:uid="{00000000-0004-0000-0100-000008000000}"/>
    <hyperlink ref="A11" location="'1600'!A1" display="'1600'!A1" xr:uid="{00000000-0004-0000-0100-000009000000}"/>
  </hyperlinks>
  <printOptions horizontalCentered="1"/>
  <pageMargins left="0.39370078740157499" right="0.39370078740157499" top="1.11555118110236" bottom="0.59055118110236204" header="0.31496062992126" footer="0.31496062992126"/>
  <pageSetup scale="76" orientation="portrait" r:id="rId1"/>
  <ignoredErrors>
    <ignoredError sqref="A3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8ED16-0FDB-426B-965D-0893CD06DC85}">
  <sheetPr codeName="Feuil4">
    <tabColor rgb="FF002B54"/>
  </sheetPr>
  <dimension ref="A1:P51"/>
  <sheetViews>
    <sheetView workbookViewId="0">
      <selection activeCell="C42" sqref="C42"/>
    </sheetView>
  </sheetViews>
  <sheetFormatPr baseColWidth="10" defaultColWidth="11.44140625" defaultRowHeight="14.4" outlineLevelCol="1"/>
  <cols>
    <col min="1" max="1" width="6.5546875" style="121" customWidth="1"/>
    <col min="2" max="2" width="18.5546875" style="121" customWidth="1"/>
    <col min="3" max="3" width="30.109375" style="121" customWidth="1"/>
    <col min="4" max="4" width="4.5546875" style="121" customWidth="1"/>
    <col min="5" max="5" width="4.33203125" style="121" customWidth="1"/>
    <col min="6" max="6" width="17.6640625" style="121" customWidth="1"/>
    <col min="7" max="7" width="20.88671875" style="121" customWidth="1"/>
    <col min="8" max="8" width="4.5546875" style="121" customWidth="1"/>
    <col min="9" max="9" width="4.33203125" style="121" customWidth="1"/>
    <col min="10" max="10" width="4.5546875" style="81" customWidth="1"/>
    <col min="11" max="12" width="87.33203125" style="121" hidden="1" customWidth="1" outlineLevel="1"/>
    <col min="13" max="13" width="18.109375" style="121" hidden="1" customWidth="1" outlineLevel="1"/>
    <col min="14" max="14" width="15.33203125" style="121" hidden="1" customWidth="1" outlineLevel="1"/>
    <col min="15" max="15" width="11.44140625" style="121" customWidth="1" collapsed="1"/>
    <col min="16" max="16" width="62.88671875" style="121" customWidth="1"/>
    <col min="17" max="16384" width="11.44140625" style="121"/>
  </cols>
  <sheetData>
    <row r="1" spans="1:15" ht="75" customHeight="1">
      <c r="A1" s="535"/>
      <c r="B1" s="536"/>
      <c r="C1" s="135"/>
      <c r="D1" s="135"/>
      <c r="E1" s="135"/>
      <c r="F1" s="135"/>
      <c r="G1" s="135"/>
      <c r="H1" s="135"/>
      <c r="I1" s="146"/>
    </row>
    <row r="2" spans="1:15" ht="22.5" customHeight="1">
      <c r="A2" s="503" t="str">
        <f>Identification!A7</f>
        <v>Credit Assessment Agent</v>
      </c>
      <c r="B2" s="504"/>
      <c r="C2" s="504"/>
      <c r="D2" s="504"/>
      <c r="E2" s="504"/>
      <c r="F2" s="504"/>
      <c r="G2" s="504"/>
      <c r="H2" s="504"/>
      <c r="I2" s="505"/>
      <c r="J2" s="121"/>
    </row>
    <row r="3" spans="1:15" ht="22.5" customHeight="1">
      <c r="A3" s="503">
        <f>Identification!G12</f>
        <v>0</v>
      </c>
      <c r="B3" s="504"/>
      <c r="C3" s="504"/>
      <c r="D3" s="504"/>
      <c r="E3" s="504"/>
      <c r="F3" s="504"/>
      <c r="G3" s="504"/>
      <c r="H3" s="504"/>
      <c r="I3" s="505"/>
      <c r="J3" s="121"/>
    </row>
    <row r="4" spans="1:15" ht="15.75" customHeight="1">
      <c r="A4" s="509"/>
      <c r="B4" s="510"/>
      <c r="C4" s="510"/>
      <c r="D4" s="510"/>
      <c r="E4" s="510"/>
      <c r="F4" s="510"/>
      <c r="G4" s="510"/>
      <c r="H4" s="510"/>
      <c r="I4" s="511"/>
      <c r="J4" s="121"/>
    </row>
    <row r="5" spans="1:15">
      <c r="A5" s="509"/>
      <c r="B5" s="510"/>
      <c r="C5" s="510"/>
      <c r="D5" s="510"/>
      <c r="E5" s="510"/>
      <c r="F5" s="510"/>
      <c r="G5" s="510"/>
      <c r="H5" s="510"/>
      <c r="I5" s="511"/>
    </row>
    <row r="6" spans="1:15" ht="15.75" customHeight="1">
      <c r="A6" s="509"/>
      <c r="B6" s="510"/>
      <c r="C6" s="510"/>
      <c r="D6" s="510"/>
      <c r="E6" s="510"/>
      <c r="F6" s="510"/>
      <c r="G6" s="510"/>
      <c r="H6" s="510"/>
      <c r="I6" s="511"/>
    </row>
    <row r="7" spans="1:15" ht="15.6" customHeight="1">
      <c r="A7" s="509" t="str">
        <f>IF(Langue=0,K7,L7)</f>
        <v>Contact person:</v>
      </c>
      <c r="B7" s="510"/>
      <c r="C7" s="510"/>
      <c r="D7" s="510"/>
      <c r="E7" s="510"/>
      <c r="F7" s="510"/>
      <c r="G7" s="510"/>
      <c r="H7" s="510"/>
      <c r="I7" s="511"/>
      <c r="K7" s="121" t="s">
        <v>372</v>
      </c>
      <c r="L7" s="36" t="s">
        <v>148</v>
      </c>
    </row>
    <row r="8" spans="1:15" ht="15" customHeight="1">
      <c r="A8" s="120"/>
      <c r="I8" s="122"/>
      <c r="L8" s="36"/>
    </row>
    <row r="9" spans="1:15">
      <c r="A9" s="120"/>
      <c r="B9" s="125" t="str">
        <f>IF(Langue=0,K9,L9)</f>
        <v>Name:</v>
      </c>
      <c r="C9" s="533"/>
      <c r="D9" s="533"/>
      <c r="E9" s="533"/>
      <c r="F9" s="533"/>
      <c r="G9" s="534"/>
      <c r="H9" s="82" t="s">
        <v>12</v>
      </c>
      <c r="I9" s="83" t="s">
        <v>37</v>
      </c>
      <c r="K9" s="121" t="s">
        <v>373</v>
      </c>
      <c r="L9" s="36" t="s">
        <v>149</v>
      </c>
    </row>
    <row r="10" spans="1:15" ht="7.2" customHeight="1">
      <c r="A10" s="120"/>
      <c r="B10" s="510"/>
      <c r="C10" s="510"/>
      <c r="D10" s="510"/>
      <c r="E10" s="510"/>
      <c r="F10" s="510"/>
      <c r="G10" s="510"/>
      <c r="H10" s="510"/>
      <c r="I10" s="511"/>
      <c r="L10" s="36"/>
    </row>
    <row r="11" spans="1:15">
      <c r="A11" s="120"/>
      <c r="B11" s="125" t="str">
        <f>IF(Langue=0,K11,L11)</f>
        <v>Position:</v>
      </c>
      <c r="C11" s="533"/>
      <c r="D11" s="533"/>
      <c r="E11" s="533"/>
      <c r="F11" s="533"/>
      <c r="G11" s="534"/>
      <c r="H11" s="82" t="s">
        <v>150</v>
      </c>
      <c r="I11" s="83" t="s">
        <v>37</v>
      </c>
      <c r="K11" s="121" t="s">
        <v>151</v>
      </c>
      <c r="L11" s="36" t="s">
        <v>152</v>
      </c>
    </row>
    <row r="12" spans="1:15" ht="7.5" customHeight="1">
      <c r="A12" s="120"/>
      <c r="B12" s="510"/>
      <c r="C12" s="510"/>
      <c r="D12" s="510"/>
      <c r="E12" s="510"/>
      <c r="F12" s="510"/>
      <c r="G12" s="510"/>
      <c r="H12" s="510"/>
      <c r="I12" s="511"/>
      <c r="L12" s="36"/>
    </row>
    <row r="13" spans="1:15" ht="15" customHeight="1">
      <c r="A13" s="120"/>
      <c r="B13" s="125" t="str">
        <f>IF(Langue=0,K13,L13)</f>
        <v>Telephone:</v>
      </c>
      <c r="C13" s="84"/>
      <c r="D13" s="82" t="s">
        <v>153</v>
      </c>
      <c r="E13" s="27" t="s">
        <v>37</v>
      </c>
      <c r="F13" s="125" t="str">
        <f>IF(Langue=0,M13,N13)</f>
        <v>Extension:</v>
      </c>
      <c r="G13" s="133"/>
      <c r="H13" s="82" t="s">
        <v>154</v>
      </c>
      <c r="I13" s="83" t="s">
        <v>37</v>
      </c>
      <c r="K13" s="121" t="s">
        <v>26</v>
      </c>
      <c r="L13" s="36" t="s">
        <v>155</v>
      </c>
      <c r="M13" s="121" t="s">
        <v>156</v>
      </c>
      <c r="N13" s="121" t="s">
        <v>157</v>
      </c>
    </row>
    <row r="14" spans="1:15" ht="9.75" customHeight="1">
      <c r="A14" s="127"/>
      <c r="B14" s="128"/>
      <c r="D14" s="128"/>
      <c r="E14" s="128"/>
      <c r="F14" s="128"/>
      <c r="G14" s="128"/>
      <c r="H14" s="128"/>
      <c r="I14" s="129"/>
      <c r="L14" s="36"/>
    </row>
    <row r="15" spans="1:15">
      <c r="A15" s="120"/>
      <c r="B15" s="125" t="str">
        <f>IF(Langue=0,K15,L15)</f>
        <v>E-mail:</v>
      </c>
      <c r="C15" s="532"/>
      <c r="D15" s="533"/>
      <c r="E15" s="533"/>
      <c r="F15" s="533"/>
      <c r="G15" s="534"/>
      <c r="H15" s="82" t="s">
        <v>158</v>
      </c>
      <c r="I15" s="83" t="s">
        <v>37</v>
      </c>
      <c r="K15" s="121" t="s">
        <v>22</v>
      </c>
      <c r="L15" s="36" t="s">
        <v>159</v>
      </c>
    </row>
    <row r="16" spans="1:15">
      <c r="A16" s="509"/>
      <c r="B16" s="510"/>
      <c r="C16" s="510"/>
      <c r="D16" s="510"/>
      <c r="E16" s="510"/>
      <c r="F16" s="510"/>
      <c r="G16" s="510"/>
      <c r="H16" s="510"/>
      <c r="I16" s="511"/>
      <c r="L16" s="36"/>
      <c r="O16" s="324"/>
    </row>
    <row r="17" spans="1:14" ht="15" customHeight="1">
      <c r="A17" s="120"/>
      <c r="I17" s="122"/>
      <c r="L17" s="36"/>
    </row>
    <row r="18" spans="1:14">
      <c r="A18" s="120"/>
      <c r="I18" s="122"/>
      <c r="L18" s="36"/>
    </row>
    <row r="19" spans="1:14" ht="7.5" customHeight="1">
      <c r="A19" s="120"/>
      <c r="I19" s="122"/>
      <c r="L19" s="36"/>
    </row>
    <row r="20" spans="1:14">
      <c r="A20" s="120"/>
      <c r="I20" s="122"/>
      <c r="L20" s="36"/>
      <c r="M20" s="121" t="s">
        <v>156</v>
      </c>
      <c r="N20" s="121" t="s">
        <v>157</v>
      </c>
    </row>
    <row r="21" spans="1:14" ht="14.25" customHeight="1">
      <c r="A21" s="120"/>
      <c r="I21" s="122"/>
      <c r="L21" s="36"/>
    </row>
    <row r="22" spans="1:14">
      <c r="A22" s="120"/>
      <c r="I22" s="122"/>
      <c r="L22" s="36"/>
    </row>
    <row r="23" spans="1:14" ht="7.5" customHeight="1">
      <c r="A23" s="120"/>
      <c r="B23" s="510"/>
      <c r="C23" s="510"/>
      <c r="D23" s="510"/>
      <c r="E23" s="510"/>
      <c r="F23" s="510"/>
      <c r="G23" s="510"/>
      <c r="H23" s="510"/>
      <c r="I23" s="511"/>
      <c r="L23" s="36"/>
    </row>
    <row r="24" spans="1:14" ht="22.5" customHeight="1">
      <c r="A24" s="539" t="s">
        <v>147</v>
      </c>
      <c r="B24" s="540"/>
      <c r="C24" s="540"/>
      <c r="D24" s="540"/>
      <c r="E24" s="540"/>
      <c r="F24" s="540"/>
      <c r="G24" s="540"/>
      <c r="H24" s="540"/>
      <c r="I24" s="541"/>
      <c r="L24" s="36"/>
    </row>
    <row r="25" spans="1:14" ht="7.5" customHeight="1">
      <c r="A25" s="120"/>
      <c r="B25" s="510"/>
      <c r="C25" s="510"/>
      <c r="D25" s="510"/>
      <c r="E25" s="510"/>
      <c r="F25" s="510"/>
      <c r="G25" s="510"/>
      <c r="H25" s="510"/>
      <c r="I25" s="511"/>
      <c r="L25" s="36"/>
    </row>
    <row r="26" spans="1:14">
      <c r="A26" s="85" t="str">
        <f>IF(Langue=0,K26,L26)</f>
        <v>We,</v>
      </c>
      <c r="B26" s="533"/>
      <c r="C26" s="533"/>
      <c r="D26" s="533"/>
      <c r="E26" s="533"/>
      <c r="F26" s="533"/>
      <c r="G26" s="534"/>
      <c r="H26" s="82" t="s">
        <v>160</v>
      </c>
      <c r="I26" s="83" t="s">
        <v>37</v>
      </c>
      <c r="K26" s="121" t="s">
        <v>161</v>
      </c>
      <c r="L26" s="36" t="s">
        <v>162</v>
      </c>
    </row>
    <row r="27" spans="1:14" ht="7.5" customHeight="1">
      <c r="A27" s="120"/>
      <c r="B27" s="510"/>
      <c r="C27" s="510"/>
      <c r="D27" s="510"/>
      <c r="E27" s="510"/>
      <c r="F27" s="510"/>
      <c r="G27" s="510"/>
      <c r="H27" s="510"/>
      <c r="I27" s="511"/>
      <c r="L27" s="36"/>
    </row>
    <row r="28" spans="1:14">
      <c r="A28" s="85" t="str">
        <f>IF(Langue=0,K28,L28)</f>
        <v>and</v>
      </c>
      <c r="B28" s="533"/>
      <c r="C28" s="533"/>
      <c r="D28" s="533"/>
      <c r="E28" s="533"/>
      <c r="F28" s="533"/>
      <c r="G28" s="534"/>
      <c r="H28" s="82" t="s">
        <v>163</v>
      </c>
      <c r="I28" s="83" t="s">
        <v>37</v>
      </c>
      <c r="K28" s="121" t="s">
        <v>164</v>
      </c>
      <c r="L28" s="36" t="s">
        <v>165</v>
      </c>
    </row>
    <row r="29" spans="1:14" ht="9" customHeight="1">
      <c r="A29" s="120"/>
      <c r="B29" s="510"/>
      <c r="C29" s="510"/>
      <c r="D29" s="510"/>
      <c r="E29" s="510"/>
      <c r="F29" s="510"/>
      <c r="G29" s="510"/>
      <c r="H29" s="510"/>
      <c r="I29" s="511"/>
      <c r="L29" s="36"/>
    </row>
    <row r="30" spans="1:14" ht="15" customHeight="1">
      <c r="A30" s="542" t="str">
        <f>IF(Langue=0,K30,L30)</f>
        <v>member of management of</v>
      </c>
      <c r="B30" s="543"/>
      <c r="C30" s="544">
        <f>A3</f>
        <v>0</v>
      </c>
      <c r="D30" s="544"/>
      <c r="E30" s="544"/>
      <c r="F30" s="544"/>
      <c r="G30" s="545"/>
      <c r="H30" s="82" t="s">
        <v>23</v>
      </c>
      <c r="I30" s="83"/>
      <c r="K30" s="121" t="s">
        <v>274</v>
      </c>
      <c r="L30" s="36" t="s">
        <v>275</v>
      </c>
      <c r="N30" s="22" t="s">
        <v>110</v>
      </c>
    </row>
    <row r="31" spans="1:14" ht="9" customHeight="1">
      <c r="A31" s="120"/>
      <c r="B31" s="510"/>
      <c r="C31" s="510"/>
      <c r="D31" s="510"/>
      <c r="E31" s="510"/>
      <c r="F31" s="510"/>
      <c r="G31" s="510"/>
      <c r="H31" s="510"/>
      <c r="I31" s="511"/>
      <c r="L31" s="36"/>
      <c r="N31" s="22" t="s">
        <v>109</v>
      </c>
    </row>
    <row r="32" spans="1:14">
      <c r="A32" s="537" t="str">
        <f>IF(Langue=0,K32,L32)</f>
        <v>in the city of</v>
      </c>
      <c r="B32" s="538"/>
      <c r="C32" s="132"/>
      <c r="D32" s="82" t="s">
        <v>166</v>
      </c>
      <c r="E32" s="27" t="s">
        <v>37</v>
      </c>
      <c r="F32" s="128" t="str">
        <f>IF(Langue=0,M32,N32)</f>
        <v>in the province of</v>
      </c>
      <c r="G32" s="133"/>
      <c r="H32" s="82" t="s">
        <v>167</v>
      </c>
      <c r="I32" s="83" t="s">
        <v>37</v>
      </c>
      <c r="K32" s="121" t="s">
        <v>168</v>
      </c>
      <c r="L32" s="36" t="s">
        <v>169</v>
      </c>
      <c r="M32" s="121" t="s">
        <v>170</v>
      </c>
      <c r="N32" s="121" t="s">
        <v>171</v>
      </c>
    </row>
    <row r="33" spans="1:16" ht="50.25" customHeight="1">
      <c r="A33" s="549" t="str">
        <f>IF(Langue=0,K33,L33)</f>
        <v>certify that the attached schedules have been prepared from the books and records of the company, and that to the best of our knowledge, they are correct, complete and present fairly the statement of the position of the affairs in Québec of the company for the year ended:</v>
      </c>
      <c r="B33" s="550"/>
      <c r="C33" s="550"/>
      <c r="D33" s="550"/>
      <c r="E33" s="550"/>
      <c r="F33" s="550"/>
      <c r="G33" s="550"/>
      <c r="H33" s="550"/>
      <c r="I33" s="551"/>
      <c r="K33" s="52" t="s">
        <v>377</v>
      </c>
      <c r="L33" s="36" t="s">
        <v>374</v>
      </c>
      <c r="N33" s="22" t="s">
        <v>110</v>
      </c>
      <c r="O33" s="325"/>
      <c r="P33" s="345"/>
    </row>
    <row r="34" spans="1:16" ht="15" customHeight="1">
      <c r="A34" s="86"/>
      <c r="B34" s="2"/>
      <c r="C34" s="552">
        <f>Identification!J19</f>
        <v>0</v>
      </c>
      <c r="D34" s="552"/>
      <c r="E34" s="552"/>
      <c r="F34" s="552"/>
      <c r="G34" s="553"/>
      <c r="H34" s="82" t="s">
        <v>173</v>
      </c>
      <c r="I34" s="83" t="s">
        <v>37</v>
      </c>
      <c r="K34" s="96"/>
      <c r="L34" s="36"/>
      <c r="N34" s="22" t="s">
        <v>109</v>
      </c>
      <c r="O34" s="323"/>
      <c r="P34" s="323"/>
    </row>
    <row r="35" spans="1:16" ht="15.75" customHeight="1">
      <c r="A35" s="509"/>
      <c r="B35" s="510"/>
      <c r="C35" s="510"/>
      <c r="D35" s="510"/>
      <c r="E35" s="510"/>
      <c r="F35" s="510"/>
      <c r="G35" s="510"/>
      <c r="H35" s="510"/>
      <c r="I35" s="511"/>
      <c r="K35" s="52"/>
      <c r="L35" s="36"/>
      <c r="N35" s="121" t="s">
        <v>171</v>
      </c>
    </row>
    <row r="36" spans="1:16">
      <c r="A36" s="120"/>
      <c r="B36" s="125" t="s">
        <v>375</v>
      </c>
      <c r="C36" s="533"/>
      <c r="D36" s="533"/>
      <c r="E36" s="533"/>
      <c r="F36" s="533"/>
      <c r="G36" s="534"/>
      <c r="H36" s="87" t="s">
        <v>24</v>
      </c>
      <c r="I36" s="83" t="s">
        <v>37</v>
      </c>
      <c r="K36" s="52"/>
      <c r="L36" s="36"/>
    </row>
    <row r="37" spans="1:16" ht="15" customHeight="1">
      <c r="A37" s="120"/>
      <c r="C37" s="554">
        <f>B26</f>
        <v>0</v>
      </c>
      <c r="D37" s="554"/>
      <c r="E37" s="554"/>
      <c r="F37" s="554"/>
      <c r="G37" s="554"/>
      <c r="I37" s="122"/>
      <c r="K37" s="52"/>
      <c r="L37" s="36"/>
    </row>
    <row r="38" spans="1:16">
      <c r="A38" s="120"/>
      <c r="B38" s="125" t="str">
        <f>IF(Langue=0,K38,L38)</f>
        <v>Position:</v>
      </c>
      <c r="C38" s="132"/>
      <c r="D38" s="87" t="s">
        <v>175</v>
      </c>
      <c r="E38" s="27" t="s">
        <v>37</v>
      </c>
      <c r="F38" s="125" t="s">
        <v>376</v>
      </c>
      <c r="G38" s="88"/>
      <c r="H38" s="87" t="s">
        <v>177</v>
      </c>
      <c r="I38" s="83" t="s">
        <v>37</v>
      </c>
      <c r="K38" s="121" t="s">
        <v>151</v>
      </c>
      <c r="L38" s="36" t="s">
        <v>152</v>
      </c>
    </row>
    <row r="39" spans="1:16" ht="15.75" customHeight="1">
      <c r="A39" s="120"/>
      <c r="G39" s="1" t="str">
        <f>IF(Langue=0,K39,L39)</f>
        <v>(YYYY-MM-DD)</v>
      </c>
      <c r="I39" s="122"/>
      <c r="K39" s="121" t="s">
        <v>39</v>
      </c>
      <c r="L39" s="36" t="s">
        <v>138</v>
      </c>
    </row>
    <row r="40" spans="1:16">
      <c r="A40" s="120"/>
      <c r="B40" s="125" t="s">
        <v>174</v>
      </c>
      <c r="C40" s="533"/>
      <c r="D40" s="533"/>
      <c r="E40" s="533"/>
      <c r="F40" s="533"/>
      <c r="G40" s="534"/>
      <c r="H40" s="87" t="s">
        <v>178</v>
      </c>
      <c r="I40" s="83" t="s">
        <v>37</v>
      </c>
      <c r="L40" s="36"/>
    </row>
    <row r="41" spans="1:16" ht="15" customHeight="1">
      <c r="A41" s="120"/>
      <c r="C41" s="554">
        <f>B28</f>
        <v>0</v>
      </c>
      <c r="D41" s="554"/>
      <c r="E41" s="554"/>
      <c r="F41" s="554"/>
      <c r="G41" s="554"/>
      <c r="I41" s="122"/>
      <c r="L41" s="36"/>
    </row>
    <row r="42" spans="1:16">
      <c r="A42" s="120"/>
      <c r="B42" s="125" t="str">
        <f>IF(Langue=0,K42,L42)</f>
        <v>Position:</v>
      </c>
      <c r="C42" s="132"/>
      <c r="D42" s="82" t="s">
        <v>179</v>
      </c>
      <c r="E42" s="27" t="s">
        <v>37</v>
      </c>
      <c r="F42" s="125" t="s">
        <v>176</v>
      </c>
      <c r="G42" s="88"/>
      <c r="H42" s="87" t="s">
        <v>25</v>
      </c>
      <c r="I42" s="83" t="s">
        <v>37</v>
      </c>
      <c r="K42" s="121" t="s">
        <v>151</v>
      </c>
      <c r="L42" s="36" t="s">
        <v>152</v>
      </c>
    </row>
    <row r="43" spans="1:16">
      <c r="A43" s="120"/>
      <c r="G43" s="1" t="str">
        <f>IF(Langue=0,K43,L43)</f>
        <v>(YYYY-MM-DD)</v>
      </c>
      <c r="I43" s="122"/>
      <c r="K43" s="121" t="s">
        <v>39</v>
      </c>
      <c r="L43" s="36" t="s">
        <v>138</v>
      </c>
    </row>
    <row r="44" spans="1:16">
      <c r="A44" s="509"/>
      <c r="B44" s="510"/>
      <c r="C44" s="510"/>
      <c r="D44" s="510"/>
      <c r="E44" s="510"/>
      <c r="F44" s="510"/>
      <c r="G44" s="510"/>
      <c r="H44" s="510"/>
      <c r="I44" s="511"/>
      <c r="L44" s="36"/>
    </row>
    <row r="45" spans="1:16">
      <c r="A45" s="509"/>
      <c r="B45" s="510"/>
      <c r="C45" s="510"/>
      <c r="D45" s="510"/>
      <c r="E45" s="510"/>
      <c r="F45" s="510"/>
      <c r="G45" s="510"/>
      <c r="H45" s="510"/>
      <c r="I45" s="511"/>
      <c r="L45" s="36"/>
    </row>
    <row r="46" spans="1:16">
      <c r="A46" s="509"/>
      <c r="B46" s="510"/>
      <c r="C46" s="510"/>
      <c r="D46" s="510"/>
      <c r="E46" s="510"/>
      <c r="F46" s="510"/>
      <c r="G46" s="510"/>
      <c r="H46" s="510"/>
      <c r="I46" s="511"/>
      <c r="L46" s="36"/>
    </row>
    <row r="47" spans="1:16">
      <c r="A47" s="498" t="str">
        <f>IF(Langue=0,K47,L47)</f>
        <v>* Required field</v>
      </c>
      <c r="B47" s="499"/>
      <c r="C47" s="126"/>
      <c r="D47" s="126"/>
      <c r="E47" s="126"/>
      <c r="I47" s="122"/>
      <c r="K47" s="121" t="s">
        <v>38</v>
      </c>
      <c r="L47" s="36" t="s">
        <v>92</v>
      </c>
    </row>
    <row r="48" spans="1:16" ht="15" customHeight="1">
      <c r="A48" s="546">
        <f>+'T des M - T of C'!A34:C34+1</f>
        <v>2</v>
      </c>
      <c r="B48" s="547"/>
      <c r="C48" s="547"/>
      <c r="D48" s="547"/>
      <c r="E48" s="547"/>
      <c r="F48" s="547"/>
      <c r="G48" s="547"/>
      <c r="H48" s="547"/>
      <c r="I48" s="548"/>
      <c r="L48" s="36"/>
    </row>
    <row r="49" spans="11:13">
      <c r="L49" s="36"/>
    </row>
    <row r="51" spans="11:13" ht="43.2">
      <c r="K51" s="52" t="s">
        <v>378</v>
      </c>
      <c r="L51" s="52" t="s">
        <v>172</v>
      </c>
      <c r="M51" s="121" t="s">
        <v>282</v>
      </c>
    </row>
  </sheetData>
  <sheetProtection algorithmName="SHA-512" hashValue="L4W6T1zeMc50GyMj3doYJfPPXQPiCYvIhQDzSbLEUMw2MZTvauKF2xjILlsBIK2GTSaVcPTDA1zC1781U38Rxg==" saltValue="FG9l+nnIoh0AiajdwXn4+w==" spinCount="100000" sheet="1" objects="1" scenarios="1" selectLockedCells="1"/>
  <mergeCells count="36">
    <mergeCell ref="A48:I48"/>
    <mergeCell ref="A33:I33"/>
    <mergeCell ref="C34:G34"/>
    <mergeCell ref="A35:I35"/>
    <mergeCell ref="C36:G36"/>
    <mergeCell ref="C37:G37"/>
    <mergeCell ref="C40:G40"/>
    <mergeCell ref="C41:G41"/>
    <mergeCell ref="A44:I44"/>
    <mergeCell ref="A45:I45"/>
    <mergeCell ref="A46:I46"/>
    <mergeCell ref="A47:B47"/>
    <mergeCell ref="A32:B32"/>
    <mergeCell ref="A16:I16"/>
    <mergeCell ref="B23:I23"/>
    <mergeCell ref="A24:I24"/>
    <mergeCell ref="B25:I25"/>
    <mergeCell ref="B26:G26"/>
    <mergeCell ref="B27:I27"/>
    <mergeCell ref="B28:G28"/>
    <mergeCell ref="B29:I29"/>
    <mergeCell ref="A30:B30"/>
    <mergeCell ref="C30:G30"/>
    <mergeCell ref="B31:I31"/>
    <mergeCell ref="C15:G15"/>
    <mergeCell ref="A1:B1"/>
    <mergeCell ref="A2:I2"/>
    <mergeCell ref="A3:I3"/>
    <mergeCell ref="A4:I4"/>
    <mergeCell ref="A5:I5"/>
    <mergeCell ref="A6:I6"/>
    <mergeCell ref="A7:I7"/>
    <mergeCell ref="C9:G9"/>
    <mergeCell ref="B10:I10"/>
    <mergeCell ref="C11:G11"/>
    <mergeCell ref="B12:I12"/>
  </mergeCells>
  <conditionalFormatting sqref="C37 C41">
    <cfRule type="cellIs" dxfId="18" priority="6" operator="equal">
      <formula>0</formula>
    </cfRule>
  </conditionalFormatting>
  <conditionalFormatting sqref="C30">
    <cfRule type="cellIs" dxfId="17" priority="5" operator="equal">
      <formula>0</formula>
    </cfRule>
  </conditionalFormatting>
  <conditionalFormatting sqref="C34">
    <cfRule type="cellIs" dxfId="16" priority="4" operator="equal">
      <formula>0</formula>
    </cfRule>
  </conditionalFormatting>
  <dataValidations count="1">
    <dataValidation type="whole" errorStyle="warning" operator="greaterThan" allowBlank="1" showInputMessage="1" error="Entrer le numéro de téléphone en débutant avec le code régional. Ne pas saisir de tirets ou d'espace. Par exemple, pour 418-525-0337, saisir 4185250337" prompt="Saisir le code régional. Ne pas saisir de tirets ou d'espace. Par exemple, pour 418-525-0337, saisir 4185250337_x000a__x000a_Begin with the area code. No hyphen or blankspace. For exemple, for 418-525-0337, enter 4185250337" sqref="C13" xr:uid="{00000000-0002-0000-0200-000000000000}">
      <formula1>1000000000</formula1>
    </dataValidation>
  </dataValidations>
  <printOptions horizontalCentered="1"/>
  <pageMargins left="0" right="0" top="1.11555118110236" bottom="0.59055118110236204" header="0.31496062992126" footer="0.31496062992126"/>
  <pageSetup scale="76" orientation="portrait" r:id="rId1"/>
  <ignoredErrors>
    <ignoredError sqref="D13 H9 H11 H13 H15 H26 H28 H30 H32 D32 H34 H36 H38 H40 H42 D42 D38" numberStoredAsText="1"/>
    <ignoredError sqref="C34"/>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699C-5165-4885-BD94-C6CC719B6840}">
  <sheetPr codeName="Feuil25">
    <tabColor rgb="FF5E9732"/>
  </sheetPr>
  <dimension ref="A1:U39"/>
  <sheetViews>
    <sheetView workbookViewId="0">
      <selection activeCell="B12" sqref="B12"/>
    </sheetView>
  </sheetViews>
  <sheetFormatPr baseColWidth="10" defaultColWidth="11.44140625" defaultRowHeight="14.4" outlineLevelCol="1"/>
  <cols>
    <col min="1" max="1" width="6" style="121" customWidth="1"/>
    <col min="2" max="2" width="6.44140625" style="121" customWidth="1"/>
    <col min="3" max="3" width="21.33203125" style="121" customWidth="1"/>
    <col min="4" max="4" width="8" style="12" customWidth="1"/>
    <col min="5" max="5" width="9" style="121" customWidth="1"/>
    <col min="6" max="6" width="11.33203125" style="121" customWidth="1"/>
    <col min="7" max="7" width="13.33203125" style="121" customWidth="1"/>
    <col min="8" max="8" width="13.6640625" style="121" customWidth="1"/>
    <col min="9" max="9" width="13.33203125" style="121" customWidth="1"/>
    <col min="10" max="10" width="11.33203125" style="121" customWidth="1"/>
    <col min="11" max="11" width="13.33203125" style="121" customWidth="1"/>
    <col min="12" max="12" width="7.33203125" style="13" customWidth="1"/>
    <col min="13" max="13" width="7.5546875" style="121" customWidth="1"/>
    <col min="14" max="14" width="1.44140625" style="121" customWidth="1"/>
    <col min="15" max="15" width="27.33203125" style="121" hidden="1" customWidth="1" outlineLevel="1"/>
    <col min="16" max="16" width="28.88671875" style="121" hidden="1" customWidth="1" outlineLevel="1"/>
    <col min="17" max="17" width="16.33203125" style="121" bestFit="1" customWidth="1" collapsed="1"/>
    <col min="18" max="18" width="11.44140625" style="121" hidden="1" customWidth="1"/>
    <col min="19" max="19" width="57.33203125" style="121" hidden="1" customWidth="1"/>
    <col min="20" max="20" width="11.44140625" style="121"/>
    <col min="22" max="16384" width="11.44140625" style="121"/>
  </cols>
  <sheetData>
    <row r="1" spans="1:19" ht="24" customHeight="1">
      <c r="A1" s="237" t="str">
        <f>IF(Langue=0,"ANNEXE "&amp;'T des M - T of C'!A8,"SCHEDULE "&amp;'T des M - T of C'!A8)</f>
        <v>SCHEDULE 1200</v>
      </c>
      <c r="B1" s="238"/>
      <c r="C1" s="238"/>
      <c r="D1" s="238"/>
      <c r="E1" s="238"/>
      <c r="F1" s="238"/>
      <c r="G1" s="238"/>
      <c r="H1" s="238"/>
      <c r="I1" s="238"/>
      <c r="J1" s="238"/>
      <c r="K1" s="238"/>
      <c r="L1" s="135"/>
      <c r="M1" s="37" t="str">
        <f>Identification!A15</f>
        <v>ANNUAL STATEMENT OF THE POSITION OF AFFAIRS IN QUEBEC</v>
      </c>
      <c r="R1" s="331" t="s">
        <v>314</v>
      </c>
      <c r="S1" s="328" t="s">
        <v>379</v>
      </c>
    </row>
    <row r="2" spans="1:19">
      <c r="A2" s="303"/>
      <c r="B2" s="235"/>
      <c r="C2" s="235"/>
      <c r="D2" s="235"/>
      <c r="E2" s="235"/>
      <c r="F2" s="235"/>
      <c r="G2" s="235"/>
      <c r="H2" s="235"/>
      <c r="I2" s="235"/>
      <c r="J2" s="235"/>
      <c r="K2" s="235"/>
      <c r="L2" s="235"/>
      <c r="M2" s="236"/>
      <c r="R2" s="329"/>
      <c r="S2" s="329"/>
    </row>
    <row r="3" spans="1:19" ht="22.5" customHeight="1">
      <c r="A3" s="503">
        <f>Identification!G12</f>
        <v>0</v>
      </c>
      <c r="B3" s="504"/>
      <c r="C3" s="504"/>
      <c r="D3" s="504"/>
      <c r="E3" s="504"/>
      <c r="F3" s="504"/>
      <c r="G3" s="504"/>
      <c r="H3" s="504"/>
      <c r="I3" s="504"/>
      <c r="J3" s="504"/>
      <c r="K3" s="504"/>
      <c r="L3" s="504"/>
      <c r="M3" s="505"/>
      <c r="R3" s="329"/>
      <c r="S3" s="329"/>
    </row>
    <row r="4" spans="1:19" ht="22.5" customHeight="1">
      <c r="A4" s="558" t="str">
        <f>UPPER('T des M - T of C'!B8)</f>
        <v>LIST OF LOANS TO ASSOCIATED PERSONS</v>
      </c>
      <c r="B4" s="559"/>
      <c r="C4" s="559"/>
      <c r="D4" s="559"/>
      <c r="E4" s="559"/>
      <c r="F4" s="559"/>
      <c r="G4" s="559"/>
      <c r="H4" s="559"/>
      <c r="I4" s="559"/>
      <c r="J4" s="559"/>
      <c r="K4" s="559"/>
      <c r="L4" s="559"/>
      <c r="M4" s="560"/>
      <c r="R4" s="329"/>
      <c r="S4" s="329"/>
    </row>
    <row r="5" spans="1:19" ht="22.5" customHeight="1">
      <c r="A5" s="561" t="str">
        <f>IF(Langue=0,"au "&amp;Identification!J19,"As at "&amp;Identification!J19)</f>
        <v xml:space="preserve">As at </v>
      </c>
      <c r="B5" s="562"/>
      <c r="C5" s="562"/>
      <c r="D5" s="562"/>
      <c r="E5" s="562"/>
      <c r="F5" s="562"/>
      <c r="G5" s="562"/>
      <c r="H5" s="562"/>
      <c r="I5" s="562"/>
      <c r="J5" s="562"/>
      <c r="K5" s="562"/>
      <c r="L5" s="562"/>
      <c r="M5" s="563"/>
      <c r="R5" s="329"/>
      <c r="S5" s="329"/>
    </row>
    <row r="6" spans="1:19">
      <c r="A6" s="564" t="str">
        <f>IF(Langue=0,O6,P6)</f>
        <v>($000)</v>
      </c>
      <c r="B6" s="565"/>
      <c r="C6" s="565"/>
      <c r="D6" s="565"/>
      <c r="E6" s="565"/>
      <c r="F6" s="565"/>
      <c r="G6" s="565"/>
      <c r="H6" s="565"/>
      <c r="I6" s="565"/>
      <c r="J6" s="565"/>
      <c r="K6" s="565"/>
      <c r="L6" s="565"/>
      <c r="M6" s="566"/>
      <c r="O6" s="23" t="s">
        <v>35</v>
      </c>
      <c r="P6" s="53" t="s">
        <v>83</v>
      </c>
      <c r="R6" s="329"/>
      <c r="S6" s="329"/>
    </row>
    <row r="7" spans="1:19" ht="11.25" customHeight="1">
      <c r="A7" s="568"/>
      <c r="B7" s="569"/>
      <c r="C7" s="569"/>
      <c r="D7" s="569"/>
      <c r="E7" s="569"/>
      <c r="F7" s="569"/>
      <c r="G7" s="569"/>
      <c r="H7" s="569"/>
      <c r="I7" s="569"/>
      <c r="J7" s="569"/>
      <c r="K7" s="569"/>
      <c r="L7" s="569"/>
      <c r="M7" s="570"/>
      <c r="R7" s="329"/>
      <c r="S7" s="329"/>
    </row>
    <row r="8" spans="1:19" ht="15" customHeight="1">
      <c r="A8" s="578" t="str">
        <f>IF(Langue=0,O8,P8)</f>
        <v>TYPE OF LOAN</v>
      </c>
      <c r="B8" s="579"/>
      <c r="C8" s="573" t="str">
        <f>IF(Langue=0,O9,P9)</f>
        <v>Name of borrower</v>
      </c>
      <c r="D8" s="573" t="str">
        <f>IF(Langue=0,O10,P10)</f>
        <v>Year Granted</v>
      </c>
      <c r="E8" s="573" t="str">
        <f>IF(Langue=0,O11,P11)</f>
        <v>Interest Rate
(%)</v>
      </c>
      <c r="F8" s="573" t="str">
        <f>IF(Langue=0,O12,P12)</f>
        <v>Original loan</v>
      </c>
      <c r="G8" s="573" t="str">
        <f>IF(Langue=0,O13,P13)</f>
        <v>Balance of Loan</v>
      </c>
      <c r="H8" s="573" t="str">
        <f>IF(Langue=0,O14,P14)</f>
        <v>Prior Encumbrances</v>
      </c>
      <c r="I8" s="575" t="str">
        <f>IF(Langue=0,O15,P15)</f>
        <v>Security</v>
      </c>
      <c r="J8" s="576"/>
      <c r="K8" s="576"/>
      <c r="L8" s="577"/>
      <c r="M8" s="573" t="str">
        <f>IF(Langue=0,O20,P20)</f>
        <v>Months in Default</v>
      </c>
      <c r="O8" s="134" t="s">
        <v>59</v>
      </c>
      <c r="P8" s="35" t="s">
        <v>120</v>
      </c>
      <c r="R8" s="329"/>
      <c r="S8" s="329"/>
    </row>
    <row r="9" spans="1:19" ht="15" customHeight="1">
      <c r="A9" s="580"/>
      <c r="B9" s="581"/>
      <c r="C9" s="574"/>
      <c r="D9" s="574"/>
      <c r="E9" s="574"/>
      <c r="F9" s="574"/>
      <c r="G9" s="574"/>
      <c r="H9" s="574"/>
      <c r="I9" s="573" t="str">
        <f>IF(Langue=0,O16,P16)</f>
        <v>City and Province</v>
      </c>
      <c r="J9" s="573" t="str">
        <f>IF(Langue=0,O17,P17)</f>
        <v>Category</v>
      </c>
      <c r="K9" s="573" t="str">
        <f>IF(Langue=0,O18,P18)</f>
        <v>Valuation</v>
      </c>
      <c r="L9" s="573" t="str">
        <f>IF(Langue=0,O19,P19)</f>
        <v>Year</v>
      </c>
      <c r="M9" s="574"/>
      <c r="O9" s="120" t="s">
        <v>380</v>
      </c>
      <c r="P9" s="36" t="s">
        <v>384</v>
      </c>
      <c r="Q9" s="323"/>
      <c r="R9" s="329"/>
      <c r="S9" s="329"/>
    </row>
    <row r="10" spans="1:19" ht="29.25" customHeight="1">
      <c r="A10" s="580"/>
      <c r="B10" s="581"/>
      <c r="C10" s="574"/>
      <c r="D10" s="574"/>
      <c r="E10" s="574"/>
      <c r="F10" s="574"/>
      <c r="G10" s="574"/>
      <c r="H10" s="574"/>
      <c r="I10" s="574"/>
      <c r="J10" s="574"/>
      <c r="K10" s="574"/>
      <c r="L10" s="574"/>
      <c r="M10" s="574"/>
      <c r="O10" s="120" t="s">
        <v>27</v>
      </c>
      <c r="P10" s="36" t="s">
        <v>127</v>
      </c>
      <c r="R10" s="331" t="s">
        <v>325</v>
      </c>
      <c r="S10" s="329" t="s">
        <v>381</v>
      </c>
    </row>
    <row r="11" spans="1:19" ht="15" customHeight="1">
      <c r="A11" s="34"/>
      <c r="B11" s="72" t="s">
        <v>43</v>
      </c>
      <c r="C11" s="56" t="s">
        <v>42</v>
      </c>
      <c r="D11" s="56" t="s">
        <v>55</v>
      </c>
      <c r="E11" s="56" t="s">
        <v>56</v>
      </c>
      <c r="F11" s="57" t="s">
        <v>46</v>
      </c>
      <c r="G11" s="57" t="s">
        <v>47</v>
      </c>
      <c r="H11" s="57" t="s">
        <v>48</v>
      </c>
      <c r="I11" s="57" t="s">
        <v>49</v>
      </c>
      <c r="J11" s="57" t="s">
        <v>50</v>
      </c>
      <c r="K11" s="57" t="s">
        <v>11</v>
      </c>
      <c r="L11" s="57" t="s">
        <v>8</v>
      </c>
      <c r="M11" s="57" t="s">
        <v>9</v>
      </c>
      <c r="O11" s="136" t="s">
        <v>141</v>
      </c>
      <c r="P11" s="58" t="s">
        <v>142</v>
      </c>
      <c r="R11" s="329"/>
      <c r="S11" s="329"/>
    </row>
    <row r="12" spans="1:19" s="142" customFormat="1" ht="15" customHeight="1">
      <c r="A12" s="70" t="s">
        <v>51</v>
      </c>
      <c r="B12" s="158"/>
      <c r="C12" s="159"/>
      <c r="D12" s="158"/>
      <c r="E12" s="160"/>
      <c r="F12" s="156"/>
      <c r="G12" s="156"/>
      <c r="H12" s="157"/>
      <c r="I12" s="159"/>
      <c r="J12" s="159"/>
      <c r="K12" s="157"/>
      <c r="L12" s="158"/>
      <c r="M12" s="314"/>
      <c r="O12" s="120" t="s">
        <v>28</v>
      </c>
      <c r="P12" s="36" t="s">
        <v>143</v>
      </c>
      <c r="R12" s="330"/>
      <c r="S12" s="330"/>
    </row>
    <row r="13" spans="1:19" s="142" customFormat="1" ht="15" customHeight="1">
      <c r="A13" s="70" t="s">
        <v>23</v>
      </c>
      <c r="B13" s="158"/>
      <c r="C13" s="159"/>
      <c r="D13" s="158"/>
      <c r="E13" s="160"/>
      <c r="F13" s="156"/>
      <c r="G13" s="156"/>
      <c r="H13" s="157"/>
      <c r="I13" s="159"/>
      <c r="J13" s="159"/>
      <c r="K13" s="157"/>
      <c r="L13" s="158"/>
      <c r="M13" s="314"/>
      <c r="O13" s="120" t="s">
        <v>29</v>
      </c>
      <c r="P13" s="36" t="s">
        <v>128</v>
      </c>
      <c r="R13" s="250"/>
      <c r="S13" s="250"/>
    </row>
    <row r="14" spans="1:19" s="142" customFormat="1" ht="15" customHeight="1">
      <c r="A14" s="70" t="s">
        <v>24</v>
      </c>
      <c r="B14" s="158"/>
      <c r="C14" s="159"/>
      <c r="D14" s="158"/>
      <c r="E14" s="160"/>
      <c r="F14" s="156"/>
      <c r="G14" s="156"/>
      <c r="H14" s="157"/>
      <c r="I14" s="159"/>
      <c r="J14" s="159"/>
      <c r="K14" s="157"/>
      <c r="L14" s="158"/>
      <c r="M14" s="314"/>
      <c r="O14" s="120" t="s">
        <v>15</v>
      </c>
      <c r="P14" s="36" t="s">
        <v>129</v>
      </c>
      <c r="R14" s="250"/>
      <c r="S14" s="250"/>
    </row>
    <row r="15" spans="1:19" s="142" customFormat="1" ht="15" customHeight="1">
      <c r="A15" s="70" t="s">
        <v>25</v>
      </c>
      <c r="B15" s="158"/>
      <c r="C15" s="159"/>
      <c r="D15" s="158"/>
      <c r="E15" s="160"/>
      <c r="F15" s="156"/>
      <c r="G15" s="156"/>
      <c r="H15" s="157"/>
      <c r="I15" s="159"/>
      <c r="J15" s="159"/>
      <c r="K15" s="157"/>
      <c r="L15" s="158"/>
      <c r="M15" s="314"/>
      <c r="O15" s="120" t="s">
        <v>7</v>
      </c>
      <c r="P15" s="36" t="s">
        <v>124</v>
      </c>
      <c r="R15" s="250"/>
      <c r="S15" s="250"/>
    </row>
    <row r="16" spans="1:19" s="142" customFormat="1" ht="15" customHeight="1">
      <c r="A16" s="70" t="s">
        <v>41</v>
      </c>
      <c r="B16" s="158"/>
      <c r="C16" s="159"/>
      <c r="D16" s="158"/>
      <c r="E16" s="160"/>
      <c r="F16" s="156"/>
      <c r="G16" s="156"/>
      <c r="H16" s="157"/>
      <c r="I16" s="159"/>
      <c r="J16" s="159"/>
      <c r="K16" s="157"/>
      <c r="L16" s="158"/>
      <c r="M16" s="314"/>
      <c r="O16" s="120" t="s">
        <v>36</v>
      </c>
      <c r="P16" s="36" t="s">
        <v>130</v>
      </c>
      <c r="R16" s="250"/>
      <c r="S16" s="250"/>
    </row>
    <row r="17" spans="1:19" s="142" customFormat="1" ht="15" customHeight="1">
      <c r="A17" s="70" t="s">
        <v>19</v>
      </c>
      <c r="B17" s="158"/>
      <c r="C17" s="159"/>
      <c r="D17" s="158"/>
      <c r="E17" s="160"/>
      <c r="F17" s="156"/>
      <c r="G17" s="156"/>
      <c r="H17" s="157"/>
      <c r="I17" s="159"/>
      <c r="J17" s="159"/>
      <c r="K17" s="157"/>
      <c r="L17" s="158"/>
      <c r="M17" s="314"/>
      <c r="O17" s="120" t="s">
        <v>5</v>
      </c>
      <c r="P17" s="36" t="s">
        <v>121</v>
      </c>
      <c r="R17" s="250"/>
      <c r="S17" s="250"/>
    </row>
    <row r="18" spans="1:19" s="142" customFormat="1" ht="15" customHeight="1">
      <c r="A18" s="70" t="s">
        <v>20</v>
      </c>
      <c r="B18" s="158"/>
      <c r="C18" s="159"/>
      <c r="D18" s="158"/>
      <c r="E18" s="160"/>
      <c r="F18" s="156"/>
      <c r="G18" s="156"/>
      <c r="H18" s="157"/>
      <c r="I18" s="159"/>
      <c r="J18" s="159"/>
      <c r="K18" s="157"/>
      <c r="L18" s="158"/>
      <c r="M18" s="314"/>
      <c r="O18" s="120" t="s">
        <v>58</v>
      </c>
      <c r="P18" s="36" t="s">
        <v>122</v>
      </c>
      <c r="R18" s="250"/>
      <c r="S18" s="250"/>
    </row>
    <row r="19" spans="1:19" s="142" customFormat="1" ht="15" customHeight="1">
      <c r="A19" s="70" t="s">
        <v>21</v>
      </c>
      <c r="B19" s="158"/>
      <c r="C19" s="159"/>
      <c r="D19" s="158"/>
      <c r="E19" s="160"/>
      <c r="F19" s="156"/>
      <c r="G19" s="156"/>
      <c r="H19" s="157"/>
      <c r="I19" s="159"/>
      <c r="J19" s="159"/>
      <c r="K19" s="157"/>
      <c r="L19" s="158"/>
      <c r="M19" s="314"/>
      <c r="O19" s="120" t="s">
        <v>14</v>
      </c>
      <c r="P19" s="36" t="s">
        <v>123</v>
      </c>
      <c r="R19" s="250"/>
      <c r="S19" s="250"/>
    </row>
    <row r="20" spans="1:19" s="142" customFormat="1" ht="15" customHeight="1">
      <c r="A20" s="70" t="s">
        <v>57</v>
      </c>
      <c r="B20" s="158"/>
      <c r="C20" s="159"/>
      <c r="D20" s="158"/>
      <c r="E20" s="160"/>
      <c r="F20" s="156"/>
      <c r="G20" s="156"/>
      <c r="H20" s="157"/>
      <c r="I20" s="159"/>
      <c r="J20" s="159"/>
      <c r="K20" s="157"/>
      <c r="L20" s="158"/>
      <c r="M20" s="314"/>
      <c r="O20" s="120" t="s">
        <v>13</v>
      </c>
      <c r="P20" s="36" t="s">
        <v>131</v>
      </c>
      <c r="R20" s="250"/>
      <c r="S20" s="250"/>
    </row>
    <row r="21" spans="1:19" s="142" customFormat="1" ht="15" customHeight="1">
      <c r="A21" s="69">
        <v>100</v>
      </c>
      <c r="B21" s="158"/>
      <c r="C21" s="159"/>
      <c r="D21" s="158"/>
      <c r="E21" s="160"/>
      <c r="F21" s="156"/>
      <c r="G21" s="156"/>
      <c r="H21" s="157"/>
      <c r="I21" s="159"/>
      <c r="J21" s="159"/>
      <c r="K21" s="157"/>
      <c r="L21" s="158"/>
      <c r="M21" s="314"/>
      <c r="O21" s="143" t="s">
        <v>206</v>
      </c>
      <c r="P21" s="31" t="s">
        <v>207</v>
      </c>
      <c r="R21" s="250"/>
      <c r="S21" s="250"/>
    </row>
    <row r="22" spans="1:19" s="142" customFormat="1" ht="15" customHeight="1">
      <c r="A22" s="69">
        <v>110</v>
      </c>
      <c r="B22" s="158"/>
      <c r="C22" s="159"/>
      <c r="D22" s="158"/>
      <c r="E22" s="160"/>
      <c r="F22" s="156"/>
      <c r="G22" s="156"/>
      <c r="H22" s="157"/>
      <c r="I22" s="159"/>
      <c r="J22" s="159"/>
      <c r="K22" s="157"/>
      <c r="L22" s="158"/>
      <c r="M22" s="314"/>
      <c r="P22" s="121"/>
      <c r="R22" s="250"/>
      <c r="S22" s="250"/>
    </row>
    <row r="23" spans="1:19" s="142" customFormat="1" ht="15" customHeight="1">
      <c r="A23" s="69">
        <v>120</v>
      </c>
      <c r="B23" s="158"/>
      <c r="C23" s="159"/>
      <c r="D23" s="158"/>
      <c r="E23" s="160"/>
      <c r="F23" s="156"/>
      <c r="G23" s="156"/>
      <c r="H23" s="157"/>
      <c r="I23" s="159"/>
      <c r="J23" s="159"/>
      <c r="K23" s="157"/>
      <c r="L23" s="158"/>
      <c r="M23" s="314"/>
      <c r="P23" s="25"/>
      <c r="R23" s="250"/>
      <c r="S23" s="250"/>
    </row>
    <row r="24" spans="1:19" s="142" customFormat="1" ht="15" customHeight="1">
      <c r="A24" s="69">
        <v>130</v>
      </c>
      <c r="B24" s="158"/>
      <c r="C24" s="159"/>
      <c r="D24" s="158"/>
      <c r="E24" s="160"/>
      <c r="F24" s="156"/>
      <c r="G24" s="156"/>
      <c r="H24" s="157"/>
      <c r="I24" s="159"/>
      <c r="J24" s="159"/>
      <c r="K24" s="157"/>
      <c r="L24" s="158"/>
      <c r="M24" s="314"/>
      <c r="O24" s="142" t="s">
        <v>202</v>
      </c>
      <c r="P24" s="25" t="s">
        <v>119</v>
      </c>
      <c r="R24" s="250"/>
      <c r="S24" s="250"/>
    </row>
    <row r="25" spans="1:19" s="142" customFormat="1" ht="15" customHeight="1">
      <c r="A25" s="69">
        <v>140</v>
      </c>
      <c r="B25" s="158"/>
      <c r="C25" s="159"/>
      <c r="D25" s="158"/>
      <c r="E25" s="160"/>
      <c r="F25" s="156"/>
      <c r="G25" s="156"/>
      <c r="H25" s="157"/>
      <c r="I25" s="159"/>
      <c r="J25" s="159"/>
      <c r="K25" s="157"/>
      <c r="L25" s="158"/>
      <c r="M25" s="314"/>
      <c r="O25" s="142" t="s">
        <v>201</v>
      </c>
      <c r="P25" s="25" t="s">
        <v>383</v>
      </c>
      <c r="Q25" s="358"/>
      <c r="R25" s="250"/>
      <c r="S25" s="250"/>
    </row>
    <row r="26" spans="1:19" s="142" customFormat="1" ht="15" customHeight="1">
      <c r="A26" s="69">
        <v>150</v>
      </c>
      <c r="B26" s="158"/>
      <c r="C26" s="159"/>
      <c r="D26" s="158"/>
      <c r="E26" s="160"/>
      <c r="F26" s="156"/>
      <c r="G26" s="156"/>
      <c r="H26" s="157"/>
      <c r="I26" s="159"/>
      <c r="J26" s="159"/>
      <c r="K26" s="157"/>
      <c r="L26" s="158"/>
      <c r="M26" s="314"/>
      <c r="O26" s="97" t="str">
        <f>IF(Langue=0,O24,P24)</f>
        <v>Residential</v>
      </c>
      <c r="P26" s="25"/>
      <c r="R26" s="250"/>
      <c r="S26" s="250"/>
    </row>
    <row r="27" spans="1:19" s="142" customFormat="1" ht="15" customHeight="1">
      <c r="A27" s="69">
        <v>160</v>
      </c>
      <c r="B27" s="158"/>
      <c r="C27" s="159"/>
      <c r="D27" s="158"/>
      <c r="E27" s="160"/>
      <c r="F27" s="156"/>
      <c r="G27" s="156"/>
      <c r="H27" s="157"/>
      <c r="I27" s="159"/>
      <c r="J27" s="159"/>
      <c r="K27" s="157"/>
      <c r="L27" s="158"/>
      <c r="M27" s="314"/>
      <c r="O27" s="97" t="str">
        <f>IF(Langue=0,O25,P25)</f>
        <v>Non-residential</v>
      </c>
      <c r="P27" s="25"/>
      <c r="R27" s="250"/>
      <c r="S27" s="250"/>
    </row>
    <row r="28" spans="1:19" s="142" customFormat="1" ht="15" customHeight="1">
      <c r="A28" s="69">
        <v>170</v>
      </c>
      <c r="B28" s="158"/>
      <c r="C28" s="159"/>
      <c r="D28" s="158"/>
      <c r="E28" s="160"/>
      <c r="F28" s="156"/>
      <c r="G28" s="156"/>
      <c r="H28" s="157"/>
      <c r="I28" s="159"/>
      <c r="J28" s="159"/>
      <c r="K28" s="157"/>
      <c r="L28" s="158"/>
      <c r="M28" s="314"/>
      <c r="P28" s="25"/>
      <c r="R28" s="250"/>
      <c r="S28" s="250"/>
    </row>
    <row r="29" spans="1:19" s="142" customFormat="1" ht="15" customHeight="1">
      <c r="A29" s="69">
        <v>180</v>
      </c>
      <c r="B29" s="357"/>
      <c r="C29" s="162"/>
      <c r="D29" s="161"/>
      <c r="E29" s="163"/>
      <c r="F29" s="156"/>
      <c r="G29" s="156"/>
      <c r="H29" s="157"/>
      <c r="I29" s="162"/>
      <c r="J29" s="162"/>
      <c r="K29" s="157"/>
      <c r="L29" s="161"/>
      <c r="M29" s="315"/>
      <c r="P29" s="25"/>
      <c r="R29" s="250"/>
      <c r="S29" s="250"/>
    </row>
    <row r="30" spans="1:19" s="128" customFormat="1" ht="22.5" customHeight="1">
      <c r="A30" s="54">
        <v>199</v>
      </c>
      <c r="B30" s="149" t="s">
        <v>4</v>
      </c>
      <c r="C30" s="150"/>
      <c r="D30" s="150"/>
      <c r="E30" s="150"/>
      <c r="F30" s="164">
        <f>SUM(F12:F29)</f>
        <v>0</v>
      </c>
      <c r="G30" s="164">
        <f>SUM(G12:G29)</f>
        <v>0</v>
      </c>
      <c r="H30" s="165">
        <f>SUM(H12:H29)</f>
        <v>0</v>
      </c>
      <c r="I30" s="10"/>
      <c r="J30" s="10"/>
      <c r="K30" s="165">
        <f>SUM(K12:K29)</f>
        <v>0</v>
      </c>
      <c r="L30" s="73"/>
      <c r="M30" s="316"/>
      <c r="P30" s="24"/>
      <c r="R30" s="32"/>
      <c r="S30" s="32"/>
    </row>
    <row r="31" spans="1:19">
      <c r="A31" s="582" t="str">
        <f>IF(Langue=0,O31,P31)</f>
        <v>Type of Loan (01)</v>
      </c>
      <c r="B31" s="583"/>
      <c r="C31" s="584"/>
      <c r="D31" s="6"/>
      <c r="E31" s="3"/>
      <c r="F31" s="308"/>
      <c r="G31" s="4"/>
      <c r="H31" s="303"/>
      <c r="I31" s="303"/>
      <c r="J31" s="303"/>
      <c r="K31" s="152"/>
      <c r="M31" s="304"/>
      <c r="O31" s="140" t="s">
        <v>62</v>
      </c>
      <c r="P31" s="26" t="s">
        <v>144</v>
      </c>
    </row>
    <row r="32" spans="1:19" ht="28.8">
      <c r="A32" s="59">
        <v>1</v>
      </c>
      <c r="B32" s="571" t="str">
        <f>IF(Langue=0,O32,P32)</f>
        <v>Mortgage</v>
      </c>
      <c r="C32" s="572"/>
      <c r="E32" s="303"/>
      <c r="F32" s="303"/>
      <c r="G32" s="303"/>
      <c r="H32" s="303" t="s">
        <v>34</v>
      </c>
      <c r="I32" s="303"/>
      <c r="J32" s="303"/>
      <c r="K32" s="303"/>
      <c r="M32" s="304"/>
      <c r="O32" s="128" t="s">
        <v>60</v>
      </c>
      <c r="P32" s="24" t="s">
        <v>125</v>
      </c>
      <c r="R32" s="295" t="s">
        <v>316</v>
      </c>
      <c r="S32" s="137" t="s">
        <v>382</v>
      </c>
    </row>
    <row r="33" spans="1:16">
      <c r="A33" s="60">
        <v>2</v>
      </c>
      <c r="B33" s="571" t="str">
        <f>IF(Langue=0,O33,P33)</f>
        <v>Consumer</v>
      </c>
      <c r="C33" s="572"/>
      <c r="E33" s="303"/>
      <c r="F33" s="303"/>
      <c r="G33" s="303"/>
      <c r="H33" s="303"/>
      <c r="I33" s="303"/>
      <c r="J33" s="303"/>
      <c r="K33" s="303"/>
      <c r="M33" s="304"/>
      <c r="O33" s="32" t="s">
        <v>1</v>
      </c>
      <c r="P33" s="33" t="s">
        <v>84</v>
      </c>
    </row>
    <row r="34" spans="1:16">
      <c r="A34" s="61">
        <v>3</v>
      </c>
      <c r="B34" s="567" t="str">
        <f>IF(Langue=0,O34,P34)</f>
        <v>Leasing</v>
      </c>
      <c r="C34" s="567"/>
      <c r="E34" s="303"/>
      <c r="F34" s="303"/>
      <c r="G34" s="303"/>
      <c r="H34" s="303"/>
      <c r="I34" s="303"/>
      <c r="J34" s="303"/>
      <c r="K34" s="303"/>
      <c r="M34" s="304"/>
      <c r="O34" s="121" t="s">
        <v>6</v>
      </c>
      <c r="P34" s="28" t="s">
        <v>111</v>
      </c>
    </row>
    <row r="35" spans="1:16">
      <c r="A35" s="12">
        <v>4</v>
      </c>
      <c r="B35" s="567" t="str">
        <f>IF(Langue=0,O35,P35)</f>
        <v>Financing an acquisition</v>
      </c>
      <c r="C35" s="567"/>
      <c r="D35" s="310"/>
      <c r="E35" s="310"/>
      <c r="F35" s="310"/>
      <c r="G35" s="310"/>
      <c r="H35" s="310"/>
      <c r="I35" s="310"/>
      <c r="J35" s="310"/>
      <c r="K35" s="310"/>
      <c r="L35" s="5"/>
      <c r="M35" s="62"/>
      <c r="O35" s="307" t="s">
        <v>321</v>
      </c>
      <c r="P35" s="28" t="s">
        <v>322</v>
      </c>
    </row>
    <row r="36" spans="1:16">
      <c r="A36" s="61">
        <v>5</v>
      </c>
      <c r="B36" s="567" t="str">
        <f>IF(Langue=0,O36,P36)</f>
        <v>Others</v>
      </c>
      <c r="C36" s="567"/>
      <c r="E36" s="303"/>
      <c r="F36" s="303"/>
      <c r="G36" s="303"/>
      <c r="H36" s="303"/>
      <c r="I36" s="303"/>
      <c r="J36" s="303"/>
      <c r="K36" s="303"/>
      <c r="M36" s="304"/>
      <c r="O36" s="32" t="s">
        <v>0</v>
      </c>
      <c r="P36" s="33" t="s">
        <v>146</v>
      </c>
    </row>
    <row r="37" spans="1:16">
      <c r="A37" s="13"/>
      <c r="B37" s="510"/>
      <c r="C37" s="510"/>
      <c r="E37" s="303"/>
      <c r="F37" s="303"/>
      <c r="G37" s="303"/>
      <c r="H37" s="303"/>
      <c r="I37" s="303"/>
      <c r="J37" s="303"/>
      <c r="K37" s="303"/>
      <c r="M37" s="304"/>
      <c r="O37" s="32"/>
      <c r="P37" s="33"/>
    </row>
    <row r="38" spans="1:16">
      <c r="A38" s="509"/>
      <c r="B38" s="510"/>
      <c r="C38" s="510"/>
      <c r="D38" s="510"/>
      <c r="E38" s="510"/>
      <c r="F38" s="510"/>
      <c r="G38" s="510"/>
      <c r="H38" s="510"/>
      <c r="I38" s="510"/>
      <c r="J38" s="510"/>
      <c r="K38" s="510"/>
      <c r="L38" s="510"/>
      <c r="M38" s="511"/>
    </row>
    <row r="39" spans="1:16">
      <c r="A39" s="555">
        <f>Certification!A48+1</f>
        <v>3</v>
      </c>
      <c r="B39" s="556"/>
      <c r="C39" s="556"/>
      <c r="D39" s="556"/>
      <c r="E39" s="556"/>
      <c r="F39" s="556"/>
      <c r="G39" s="556"/>
      <c r="H39" s="556"/>
      <c r="I39" s="556"/>
      <c r="J39" s="556"/>
      <c r="K39" s="556"/>
      <c r="L39" s="556"/>
      <c r="M39" s="557"/>
    </row>
  </sheetData>
  <sheetProtection algorithmName="SHA-512" hashValue="SIx1zVP702JQm/II7TILJnVunfsM9k6L3HGskWODBgu8nmrI4sZOAdufHNoJiTx6swm2AOk7Fh60E1JKBimQlg==" saltValue="/CXE4fxr4uIBGagbn1vqRA==" spinCount="100000" sheet="1" objects="1" scenarios="1" selectLockedCells="1"/>
  <mergeCells count="27">
    <mergeCell ref="G8:G10"/>
    <mergeCell ref="A31:C31"/>
    <mergeCell ref="A38:M38"/>
    <mergeCell ref="M8:M10"/>
    <mergeCell ref="B36:C36"/>
    <mergeCell ref="I9:I10"/>
    <mergeCell ref="J9:J10"/>
    <mergeCell ref="K9:K10"/>
    <mergeCell ref="L9:L10"/>
    <mergeCell ref="B33:C33"/>
    <mergeCell ref="B34:C34"/>
    <mergeCell ref="A39:M39"/>
    <mergeCell ref="A3:M3"/>
    <mergeCell ref="A4:M4"/>
    <mergeCell ref="A5:M5"/>
    <mergeCell ref="A6:M6"/>
    <mergeCell ref="B35:C35"/>
    <mergeCell ref="A7:M7"/>
    <mergeCell ref="B32:C32"/>
    <mergeCell ref="B37:C37"/>
    <mergeCell ref="H8:H10"/>
    <mergeCell ref="I8:L8"/>
    <mergeCell ref="F8:F10"/>
    <mergeCell ref="A8:B10"/>
    <mergeCell ref="C8:C10"/>
    <mergeCell ref="D8:D10"/>
    <mergeCell ref="E8:E10"/>
  </mergeCells>
  <dataValidations count="3">
    <dataValidation type="list" allowBlank="1" showInputMessage="1" showErrorMessage="1" sqref="J12:J29" xr:uid="{00000000-0002-0000-0300-000000000000}">
      <formula1>$O$26:$O$27</formula1>
    </dataValidation>
    <dataValidation type="whole" errorStyle="warning" operator="lessThan" allowBlank="1" showErrorMessage="1" errorTitle="Avertissement / Warning" error="Le solde du prêt doit être inférieur au prêt original / Loan balance must be less than original loan" sqref="G12:G29" xr:uid="{00000000-0002-0000-0300-000001000000}">
      <formula1>F12</formula1>
    </dataValidation>
    <dataValidation type="list" allowBlank="1" showErrorMessage="1" error="Saisir le type de prêt selon le tableau ci-dessous (valeur de 1 à 6)_x000a__x000a_The type of loan is a value between 1 and 6" sqref="B12:B29" xr:uid="{00000000-0002-0000-0300-000002000000}">
      <formula1>$A$32:$A$36</formula1>
    </dataValidation>
  </dataValidations>
  <printOptions horizontalCentered="1"/>
  <pageMargins left="0.97370078740157495" right="0.39370078740157499" top="0.59055118110236204" bottom="0.59055118110236204" header="0.31496062992126" footer="0.31496062992126"/>
  <pageSetup scale="76" orientation="landscape" r:id="rId1"/>
  <colBreaks count="1" manualBreakCount="1">
    <brk id="13" max="1048575" man="1"/>
  </colBreaks>
  <ignoredErrors>
    <ignoredError sqref="A12:A20 B11:M1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5065D-D438-47C3-81E7-CE8C7EE7AA38}">
  <sheetPr codeName="Feuil38">
    <tabColor rgb="FF5E9732"/>
    <pageSetUpPr fitToPage="1"/>
  </sheetPr>
  <dimension ref="A1:L42"/>
  <sheetViews>
    <sheetView workbookViewId="0">
      <selection activeCell="B11" sqref="B11"/>
    </sheetView>
  </sheetViews>
  <sheetFormatPr baseColWidth="10" defaultColWidth="11.44140625" defaultRowHeight="14.4" outlineLevelCol="1"/>
  <cols>
    <col min="1" max="1" width="5.88671875" style="121" customWidth="1"/>
    <col min="2" max="2" width="43.44140625" style="121" customWidth="1"/>
    <col min="3" max="3" width="15.5546875" style="121" customWidth="1"/>
    <col min="4" max="4" width="25.88671875" style="121" customWidth="1"/>
    <col min="5" max="5" width="26.5546875" style="121" customWidth="1"/>
    <col min="6" max="6" width="1.44140625" style="121" customWidth="1"/>
    <col min="7" max="7" width="55.88671875" style="121" hidden="1" customWidth="1" outlineLevel="1"/>
    <col min="8" max="8" width="30" style="121" hidden="1" customWidth="1" outlineLevel="1"/>
    <col min="9" max="9" width="11.44140625" style="121" customWidth="1" collapsed="1"/>
    <col min="10" max="10" width="11.44140625" style="121"/>
    <col min="11" max="11" width="11.44140625" style="121" hidden="1" customWidth="1"/>
    <col min="12" max="12" width="68.6640625" style="121" hidden="1" customWidth="1"/>
    <col min="13" max="16384" width="11.44140625" style="121"/>
  </cols>
  <sheetData>
    <row r="1" spans="1:12" ht="24" customHeight="1">
      <c r="A1" s="237" t="str">
        <f>IF(Langue=0,"ANNEXE "&amp;'T des M - T of C'!A9,"SCHEDULE "&amp;'T des M - T of C'!A9)</f>
        <v>SCHEDULE 1400</v>
      </c>
      <c r="B1" s="238"/>
      <c r="C1" s="238"/>
      <c r="D1" s="238"/>
      <c r="E1" s="37" t="str">
        <f>Identification!$A$15</f>
        <v>ANNUAL STATEMENT OF THE POSITION OF AFFAIRS IN QUEBEC</v>
      </c>
      <c r="I1" s="327"/>
      <c r="J1" s="327"/>
      <c r="K1" s="331" t="s">
        <v>314</v>
      </c>
      <c r="L1" s="329" t="s">
        <v>385</v>
      </c>
    </row>
    <row r="2" spans="1:12">
      <c r="B2" s="235"/>
      <c r="C2" s="235"/>
      <c r="D2" s="235"/>
      <c r="E2" s="236"/>
      <c r="I2" s="327"/>
      <c r="J2" s="327"/>
      <c r="K2" s="329"/>
      <c r="L2" s="329"/>
    </row>
    <row r="3" spans="1:12" ht="22.5" customHeight="1">
      <c r="A3" s="585">
        <f>Identification!G12</f>
        <v>0</v>
      </c>
      <c r="B3" s="586"/>
      <c r="C3" s="586"/>
      <c r="D3" s="586"/>
      <c r="E3" s="587"/>
      <c r="F3" s="184"/>
      <c r="G3" s="182"/>
      <c r="H3" s="182"/>
      <c r="I3" s="327"/>
      <c r="J3" s="327"/>
      <c r="K3" s="327"/>
      <c r="L3" s="327"/>
    </row>
    <row r="4" spans="1:12" ht="22.5" customHeight="1">
      <c r="A4" s="558" t="str">
        <f>UPPER('T des M - T of C'!B9)</f>
        <v>INVESTMENTS IN SUBSIDIARIES</v>
      </c>
      <c r="B4" s="559"/>
      <c r="C4" s="559"/>
      <c r="D4" s="559"/>
      <c r="E4" s="560"/>
      <c r="F4" s="55"/>
      <c r="I4" s="327"/>
      <c r="J4" s="327"/>
      <c r="K4" s="327"/>
      <c r="L4" s="327"/>
    </row>
    <row r="5" spans="1:12" ht="22.5" customHeight="1">
      <c r="A5" s="597" t="str">
        <f>IF(Langue=0,"au "&amp;Identification!J19,"As at "&amp;Identification!J19)</f>
        <v xml:space="preserve">As at </v>
      </c>
      <c r="B5" s="598"/>
      <c r="C5" s="598"/>
      <c r="D5" s="598"/>
      <c r="E5" s="599"/>
      <c r="F5" s="55"/>
      <c r="I5" s="327"/>
      <c r="J5" s="327"/>
      <c r="K5" s="327"/>
      <c r="L5" s="327"/>
    </row>
    <row r="6" spans="1:12" ht="15.6">
      <c r="A6" s="600" t="str">
        <f>IF(Langue=0,G6,H6)</f>
        <v>($000)</v>
      </c>
      <c r="B6" s="601"/>
      <c r="C6" s="601"/>
      <c r="D6" s="601"/>
      <c r="E6" s="602"/>
      <c r="F6" s="151"/>
      <c r="G6" s="23" t="s">
        <v>83</v>
      </c>
      <c r="H6" s="53" t="s">
        <v>83</v>
      </c>
      <c r="I6" s="327"/>
      <c r="J6" s="327"/>
      <c r="K6" s="327"/>
      <c r="L6" s="327"/>
    </row>
    <row r="7" spans="1:12" ht="11.25" customHeight="1">
      <c r="A7" s="317"/>
      <c r="B7" s="318"/>
      <c r="C7" s="318"/>
      <c r="D7" s="318"/>
      <c r="E7" s="319"/>
      <c r="H7" s="28"/>
      <c r="I7" s="327"/>
      <c r="J7" s="327"/>
      <c r="K7" s="327"/>
      <c r="L7" s="332"/>
    </row>
    <row r="8" spans="1:12" s="142" customFormat="1" ht="15" customHeight="1">
      <c r="A8" s="578" t="str">
        <f>IF(Langue=0,G8,H8)</f>
        <v>NAME OF SUBSIDIARY</v>
      </c>
      <c r="B8" s="579"/>
      <c r="C8" s="573" t="str">
        <f>IF(Langue=0,G9,H9)</f>
        <v>% of Shares Held</v>
      </c>
      <c r="D8" s="573" t="str">
        <f>IF(Langue=0,G10,H10)</f>
        <v>Details of Investment</v>
      </c>
      <c r="E8" s="573" t="str">
        <f>IF(Langue=0,G11,H11)</f>
        <v>Book Value (Equity Method)</v>
      </c>
      <c r="G8" s="134" t="s">
        <v>61</v>
      </c>
      <c r="H8" s="35" t="s">
        <v>126</v>
      </c>
      <c r="I8" s="250"/>
      <c r="J8" s="250"/>
      <c r="K8" s="250"/>
      <c r="L8" s="250"/>
    </row>
    <row r="9" spans="1:12" s="142" customFormat="1" ht="37.5" customHeight="1">
      <c r="A9" s="580"/>
      <c r="B9" s="581"/>
      <c r="C9" s="574"/>
      <c r="D9" s="574"/>
      <c r="E9" s="574"/>
      <c r="G9" s="120" t="s">
        <v>30</v>
      </c>
      <c r="H9" s="36" t="s">
        <v>132</v>
      </c>
      <c r="I9" s="250"/>
      <c r="J9" s="250"/>
      <c r="K9" s="341" t="s">
        <v>315</v>
      </c>
      <c r="L9" s="342" t="s">
        <v>319</v>
      </c>
    </row>
    <row r="10" spans="1:12" s="142" customFormat="1">
      <c r="A10" s="34"/>
      <c r="B10" s="72" t="s">
        <v>43</v>
      </c>
      <c r="C10" s="56" t="s">
        <v>42</v>
      </c>
      <c r="D10" s="56" t="s">
        <v>55</v>
      </c>
      <c r="E10" s="56" t="s">
        <v>45</v>
      </c>
      <c r="G10" s="120" t="s">
        <v>31</v>
      </c>
      <c r="H10" s="36" t="s">
        <v>133</v>
      </c>
      <c r="I10" s="250"/>
      <c r="J10" s="250"/>
      <c r="K10" s="250"/>
      <c r="L10" s="250"/>
    </row>
    <row r="11" spans="1:12">
      <c r="A11" s="74" t="s">
        <v>51</v>
      </c>
      <c r="B11" s="166"/>
      <c r="C11" s="160"/>
      <c r="D11" s="166"/>
      <c r="E11" s="155"/>
      <c r="G11" s="120" t="s">
        <v>33</v>
      </c>
      <c r="H11" s="36" t="s">
        <v>134</v>
      </c>
      <c r="I11" s="327"/>
      <c r="J11" s="327"/>
      <c r="K11" s="327"/>
      <c r="L11" s="327"/>
    </row>
    <row r="12" spans="1:12">
      <c r="A12" s="74" t="s">
        <v>23</v>
      </c>
      <c r="B12" s="166"/>
      <c r="C12" s="160"/>
      <c r="D12" s="166"/>
      <c r="E12" s="155"/>
      <c r="G12" s="143" t="s">
        <v>208</v>
      </c>
      <c r="H12" s="31" t="s">
        <v>209</v>
      </c>
      <c r="I12" s="327"/>
      <c r="J12" s="327"/>
      <c r="K12" s="327"/>
      <c r="L12" s="327"/>
    </row>
    <row r="13" spans="1:12">
      <c r="A13" s="74" t="s">
        <v>24</v>
      </c>
      <c r="B13" s="166"/>
      <c r="C13" s="160"/>
      <c r="D13" s="166"/>
      <c r="E13" s="155"/>
      <c r="H13" s="29"/>
      <c r="I13" s="327"/>
      <c r="J13" s="327"/>
      <c r="K13" s="327"/>
      <c r="L13" s="327"/>
    </row>
    <row r="14" spans="1:12">
      <c r="A14" s="74" t="s">
        <v>25</v>
      </c>
      <c r="B14" s="166"/>
      <c r="C14" s="160"/>
      <c r="D14" s="166"/>
      <c r="E14" s="155"/>
      <c r="H14" s="29"/>
      <c r="I14" s="327"/>
      <c r="J14" s="327"/>
      <c r="K14" s="327"/>
      <c r="L14" s="327"/>
    </row>
    <row r="15" spans="1:12">
      <c r="A15" s="74" t="s">
        <v>41</v>
      </c>
      <c r="B15" s="166"/>
      <c r="C15" s="160"/>
      <c r="D15" s="166"/>
      <c r="E15" s="155"/>
      <c r="H15" s="29"/>
      <c r="I15" s="327"/>
      <c r="J15" s="327"/>
      <c r="K15" s="327"/>
      <c r="L15" s="327"/>
    </row>
    <row r="16" spans="1:12">
      <c r="A16" s="74" t="s">
        <v>19</v>
      </c>
      <c r="B16" s="166"/>
      <c r="C16" s="160"/>
      <c r="D16" s="166"/>
      <c r="E16" s="155"/>
      <c r="H16" s="29"/>
      <c r="I16" s="327"/>
      <c r="J16" s="327"/>
      <c r="K16" s="327"/>
      <c r="L16" s="327"/>
    </row>
    <row r="17" spans="1:12">
      <c r="A17" s="74" t="s">
        <v>20</v>
      </c>
      <c r="B17" s="166"/>
      <c r="C17" s="160"/>
      <c r="D17" s="166"/>
      <c r="E17" s="155"/>
      <c r="H17" s="29"/>
      <c r="I17" s="327"/>
      <c r="J17" s="327"/>
      <c r="K17" s="327"/>
      <c r="L17" s="327"/>
    </row>
    <row r="18" spans="1:12">
      <c r="A18" s="74" t="s">
        <v>21</v>
      </c>
      <c r="B18" s="166"/>
      <c r="C18" s="160"/>
      <c r="D18" s="166"/>
      <c r="E18" s="155"/>
      <c r="H18" s="29"/>
      <c r="I18" s="327"/>
      <c r="J18" s="327"/>
      <c r="K18" s="327"/>
      <c r="L18" s="327"/>
    </row>
    <row r="19" spans="1:12">
      <c r="A19" s="74" t="s">
        <v>57</v>
      </c>
      <c r="B19" s="166"/>
      <c r="C19" s="160"/>
      <c r="D19" s="166"/>
      <c r="E19" s="155"/>
      <c r="H19" s="29"/>
      <c r="I19" s="327"/>
      <c r="J19" s="327"/>
      <c r="K19" s="327"/>
      <c r="L19" s="327"/>
    </row>
    <row r="20" spans="1:12">
      <c r="A20" s="71">
        <v>100</v>
      </c>
      <c r="B20" s="166"/>
      <c r="C20" s="160"/>
      <c r="D20" s="166"/>
      <c r="E20" s="155"/>
      <c r="H20" s="29"/>
      <c r="I20" s="327"/>
      <c r="J20" s="327"/>
      <c r="K20" s="327"/>
      <c r="L20" s="327"/>
    </row>
    <row r="21" spans="1:12">
      <c r="A21" s="75">
        <v>110</v>
      </c>
      <c r="B21" s="166"/>
      <c r="C21" s="160"/>
      <c r="D21" s="166"/>
      <c r="E21" s="155"/>
      <c r="H21" s="29"/>
      <c r="I21" s="327"/>
      <c r="J21" s="327"/>
      <c r="K21" s="327"/>
      <c r="L21" s="327"/>
    </row>
    <row r="22" spans="1:12">
      <c r="A22" s="75">
        <v>120</v>
      </c>
      <c r="B22" s="166"/>
      <c r="C22" s="160"/>
      <c r="D22" s="166"/>
      <c r="E22" s="155"/>
      <c r="H22" s="29"/>
      <c r="I22" s="327"/>
      <c r="J22" s="327"/>
      <c r="K22" s="327"/>
      <c r="L22" s="327"/>
    </row>
    <row r="23" spans="1:12">
      <c r="A23" s="75">
        <v>130</v>
      </c>
      <c r="B23" s="166"/>
      <c r="C23" s="160"/>
      <c r="D23" s="166"/>
      <c r="E23" s="155"/>
      <c r="H23" s="29"/>
      <c r="I23" s="327"/>
      <c r="J23" s="327"/>
      <c r="K23" s="327"/>
      <c r="L23" s="327"/>
    </row>
    <row r="24" spans="1:12">
      <c r="A24" s="75">
        <v>140</v>
      </c>
      <c r="B24" s="166"/>
      <c r="C24" s="160"/>
      <c r="D24" s="166"/>
      <c r="E24" s="155"/>
      <c r="H24" s="29"/>
      <c r="I24" s="327"/>
      <c r="J24" s="327"/>
      <c r="K24" s="327"/>
      <c r="L24" s="327"/>
    </row>
    <row r="25" spans="1:12">
      <c r="A25" s="75">
        <v>150</v>
      </c>
      <c r="B25" s="166"/>
      <c r="C25" s="160"/>
      <c r="D25" s="166"/>
      <c r="E25" s="155"/>
      <c r="H25" s="29"/>
      <c r="I25" s="327"/>
      <c r="J25" s="327"/>
      <c r="K25" s="327"/>
      <c r="L25" s="327"/>
    </row>
    <row r="26" spans="1:12">
      <c r="A26" s="75">
        <v>160</v>
      </c>
      <c r="B26" s="166"/>
      <c r="C26" s="160"/>
      <c r="D26" s="166"/>
      <c r="E26" s="155"/>
      <c r="H26" s="29"/>
      <c r="I26" s="327"/>
      <c r="J26" s="327"/>
      <c r="K26" s="327"/>
      <c r="L26" s="327"/>
    </row>
    <row r="27" spans="1:12">
      <c r="A27" s="75">
        <v>170</v>
      </c>
      <c r="B27" s="166"/>
      <c r="C27" s="160"/>
      <c r="D27" s="166"/>
      <c r="E27" s="155"/>
      <c r="H27" s="29"/>
      <c r="I27" s="327"/>
      <c r="J27" s="327"/>
      <c r="K27" s="327"/>
      <c r="L27" s="327"/>
    </row>
    <row r="28" spans="1:12">
      <c r="A28" s="75">
        <v>180</v>
      </c>
      <c r="B28" s="166"/>
      <c r="C28" s="160"/>
      <c r="D28" s="166"/>
      <c r="E28" s="155"/>
      <c r="H28" s="29"/>
      <c r="I28" s="327"/>
      <c r="J28" s="327"/>
      <c r="K28" s="327"/>
      <c r="L28" s="327"/>
    </row>
    <row r="29" spans="1:12">
      <c r="A29" s="75">
        <v>190</v>
      </c>
      <c r="B29" s="167"/>
      <c r="C29" s="163"/>
      <c r="D29" s="167"/>
      <c r="E29" s="348"/>
      <c r="H29" s="29"/>
      <c r="I29" s="327"/>
      <c r="J29" s="327"/>
      <c r="K29" s="327"/>
      <c r="L29" s="327"/>
    </row>
    <row r="30" spans="1:12" ht="22.5" customHeight="1">
      <c r="A30" s="63">
        <v>199</v>
      </c>
      <c r="B30" s="603" t="s">
        <v>4</v>
      </c>
      <c r="C30" s="604"/>
      <c r="D30" s="605"/>
      <c r="E30" s="349">
        <f>SUM(E11:E29)</f>
        <v>0</v>
      </c>
      <c r="G30" s="128"/>
      <c r="I30" s="327"/>
      <c r="J30" s="327"/>
      <c r="K30" s="327"/>
      <c r="L30" s="327"/>
    </row>
    <row r="31" spans="1:12">
      <c r="A31" s="588"/>
      <c r="B31" s="589"/>
      <c r="C31" s="589"/>
      <c r="D31" s="589"/>
      <c r="E31" s="590"/>
      <c r="I31" s="327"/>
      <c r="J31" s="327"/>
      <c r="K31" s="327"/>
      <c r="L31" s="327"/>
    </row>
    <row r="32" spans="1:12">
      <c r="A32" s="591"/>
      <c r="B32" s="592"/>
      <c r="C32" s="592"/>
      <c r="D32" s="592"/>
      <c r="E32" s="593"/>
      <c r="I32" s="327"/>
      <c r="J32" s="327"/>
      <c r="K32" s="327"/>
      <c r="L32" s="327"/>
    </row>
    <row r="33" spans="1:12">
      <c r="A33" s="591"/>
      <c r="B33" s="592"/>
      <c r="C33" s="592"/>
      <c r="D33" s="592"/>
      <c r="E33" s="593"/>
      <c r="I33" s="327"/>
      <c r="J33" s="327"/>
      <c r="K33" s="327"/>
      <c r="L33" s="327"/>
    </row>
    <row r="34" spans="1:12">
      <c r="A34" s="591"/>
      <c r="B34" s="592"/>
      <c r="C34" s="592"/>
      <c r="D34" s="592"/>
      <c r="E34" s="593"/>
      <c r="I34" s="327"/>
      <c r="J34" s="327"/>
      <c r="K34" s="327"/>
      <c r="L34" s="327"/>
    </row>
    <row r="35" spans="1:12">
      <c r="A35" s="591"/>
      <c r="B35" s="592"/>
      <c r="C35" s="592"/>
      <c r="D35" s="592"/>
      <c r="E35" s="593"/>
      <c r="I35" s="327"/>
      <c r="J35" s="327"/>
      <c r="K35" s="327"/>
      <c r="L35" s="327"/>
    </row>
    <row r="36" spans="1:12">
      <c r="A36" s="591"/>
      <c r="B36" s="592"/>
      <c r="C36" s="592"/>
      <c r="D36" s="592"/>
      <c r="E36" s="593"/>
      <c r="I36" s="327"/>
      <c r="J36" s="327"/>
      <c r="K36" s="327"/>
      <c r="L36" s="327"/>
    </row>
    <row r="37" spans="1:12">
      <c r="A37" s="591"/>
      <c r="B37" s="592"/>
      <c r="C37" s="592"/>
      <c r="D37" s="592"/>
      <c r="E37" s="593"/>
      <c r="I37" s="327"/>
      <c r="J37" s="327"/>
      <c r="K37" s="327"/>
      <c r="L37" s="327"/>
    </row>
    <row r="38" spans="1:12">
      <c r="A38" s="591"/>
      <c r="B38" s="592"/>
      <c r="C38" s="592"/>
      <c r="D38" s="592"/>
      <c r="E38" s="593"/>
      <c r="I38" s="327"/>
      <c r="J38" s="327"/>
      <c r="K38" s="327"/>
      <c r="L38" s="327"/>
    </row>
    <row r="39" spans="1:12">
      <c r="A39" s="591"/>
      <c r="B39" s="592"/>
      <c r="C39" s="592"/>
      <c r="D39" s="592"/>
      <c r="E39" s="593"/>
      <c r="I39" s="327"/>
      <c r="J39" s="327"/>
      <c r="K39" s="327"/>
      <c r="L39" s="327"/>
    </row>
    <row r="40" spans="1:12">
      <c r="A40" s="591"/>
      <c r="B40" s="592"/>
      <c r="C40" s="592"/>
      <c r="D40" s="592"/>
      <c r="E40" s="593"/>
      <c r="I40" s="327"/>
      <c r="J40" s="327"/>
      <c r="K40" s="327"/>
      <c r="L40" s="327"/>
    </row>
    <row r="41" spans="1:12">
      <c r="A41" s="594">
        <f>'1200'!A39+1</f>
        <v>4</v>
      </c>
      <c r="B41" s="595"/>
      <c r="C41" s="595"/>
      <c r="D41" s="595"/>
      <c r="E41" s="596"/>
      <c r="I41" s="327"/>
      <c r="J41" s="327"/>
      <c r="K41" s="327"/>
      <c r="L41" s="327"/>
    </row>
    <row r="42" spans="1:12">
      <c r="A42" s="148"/>
      <c r="B42" s="148"/>
      <c r="C42" s="148"/>
      <c r="D42" s="148"/>
      <c r="E42" s="148"/>
      <c r="I42" s="327"/>
      <c r="J42" s="327"/>
      <c r="K42" s="327"/>
      <c r="L42" s="327"/>
    </row>
  </sheetData>
  <sheetProtection algorithmName="SHA-512" hashValue="Ue/CprfCySzM0TyapB+ANmGMjAiTKDpUWk5B+wgHIhnmoIB/veqOwWoaaC0/kthndeHlaBpGT+BhvDWM2I4f7Q==" saltValue="HhiV1XKArLSp32ppdoom+A==" spinCount="100000" sheet="1" objects="1" scenarios="1" selectLockedCells="1"/>
  <mergeCells count="11">
    <mergeCell ref="A3:E3"/>
    <mergeCell ref="A4:E4"/>
    <mergeCell ref="A31:E40"/>
    <mergeCell ref="A41:E41"/>
    <mergeCell ref="A5:E5"/>
    <mergeCell ref="A6:E6"/>
    <mergeCell ref="B30:D30"/>
    <mergeCell ref="A8:B9"/>
    <mergeCell ref="C8:C9"/>
    <mergeCell ref="E8:E9"/>
    <mergeCell ref="D8:D9"/>
  </mergeCells>
  <dataValidations count="1">
    <dataValidation type="decimal" allowBlank="1" showInputMessage="1" showErrorMessage="1" error="La valeur ne doit pas dépasser 100%_x000a__x000a_The value should not exceed 100%" sqref="C11:C29" xr:uid="{00000000-0002-0000-0400-000000000000}">
      <formula1>0</formula1>
      <formula2>1</formula2>
    </dataValidation>
  </dataValidations>
  <printOptions horizontalCentered="1"/>
  <pageMargins left="0.39370078740157499" right="0.39370078740157499" top="0.59055118110236204" bottom="0.59055118110236204" header="0.31496062992126" footer="0.31496062992126"/>
  <pageSetup scale="71" orientation="portrait" r:id="rId1"/>
  <colBreaks count="1" manualBreakCount="1">
    <brk id="5" max="1048575" man="1"/>
  </colBreaks>
  <ignoredErrors>
    <ignoredError sqref="A11:A19 B10:E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4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400-000001000000}">
            <xm:f>'\Coopératives\[Formulaire COOP_ 2015_VF_1.1.1.xlsx]Feuil1'!#REF!=0</xm:f>
            <x14:dxf>
              <font>
                <color theme="0"/>
              </font>
            </x14:dxf>
          </x14:cfRule>
          <xm:sqref>A6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BC1AA-7EEA-4FD6-AC22-CBCDEC43ECF7}">
  <sheetPr codeName="Feuil40">
    <tabColor rgb="FF5E9732"/>
  </sheetPr>
  <dimension ref="A1:N46"/>
  <sheetViews>
    <sheetView workbookViewId="0">
      <selection activeCell="A17" sqref="A17"/>
    </sheetView>
  </sheetViews>
  <sheetFormatPr baseColWidth="10" defaultColWidth="11.44140625" defaultRowHeight="14.4" outlineLevelCol="1"/>
  <cols>
    <col min="1" max="1" width="35.33203125" style="121" customWidth="1"/>
    <col min="2" max="2" width="6" style="121" customWidth="1"/>
    <col min="3" max="7" width="12.109375" style="121" customWidth="1"/>
    <col min="8" max="8" width="1.44140625" style="121" customWidth="1"/>
    <col min="9" max="9" width="35.6640625" style="121" hidden="1" customWidth="1" outlineLevel="1"/>
    <col min="10" max="10" width="37.5546875" style="121" hidden="1" customWidth="1" outlineLevel="1"/>
    <col min="11" max="11" width="11.44140625" style="121" customWidth="1" collapsed="1"/>
    <col min="12" max="13" width="0" style="121" hidden="1" customWidth="1"/>
    <col min="14" max="14" width="62" style="121" hidden="1" customWidth="1"/>
    <col min="15" max="16384" width="11.44140625" style="121"/>
  </cols>
  <sheetData>
    <row r="1" spans="1:14" ht="24" customHeight="1">
      <c r="A1" s="237" t="str">
        <f>IF(Langue=0,"ANNEXE "&amp;'T des M - T of C'!A10,"SCHEDULE "&amp;'T des M - T of C'!A10)</f>
        <v>SCHEDULE 1500</v>
      </c>
      <c r="B1" s="238"/>
      <c r="C1" s="238"/>
      <c r="D1" s="238"/>
      <c r="E1" s="238"/>
      <c r="F1" s="238"/>
      <c r="G1" s="37" t="str">
        <f>Identification!A15</f>
        <v>ANNUAL STATEMENT OF THE POSITION OF AFFAIRS IN QUEBEC</v>
      </c>
      <c r="K1" s="327"/>
      <c r="L1" s="331" t="s">
        <v>314</v>
      </c>
      <c r="M1" s="329" t="s">
        <v>385</v>
      </c>
      <c r="N1" s="329"/>
    </row>
    <row r="2" spans="1:14">
      <c r="A2" s="303"/>
      <c r="B2" s="235"/>
      <c r="C2" s="235"/>
      <c r="D2" s="235"/>
      <c r="E2" s="235"/>
      <c r="F2" s="235"/>
      <c r="G2" s="236"/>
      <c r="K2" s="327"/>
      <c r="L2" s="327"/>
      <c r="M2" s="327"/>
      <c r="N2" s="327"/>
    </row>
    <row r="3" spans="1:14" ht="22.5" customHeight="1">
      <c r="A3" s="585">
        <f>Identification!G12</f>
        <v>0</v>
      </c>
      <c r="B3" s="586"/>
      <c r="C3" s="586"/>
      <c r="D3" s="586"/>
      <c r="E3" s="586"/>
      <c r="F3" s="586"/>
      <c r="G3" s="587"/>
      <c r="K3" s="327"/>
      <c r="L3" s="327"/>
      <c r="M3" s="327"/>
      <c r="N3" s="327"/>
    </row>
    <row r="4" spans="1:14" s="303" customFormat="1" ht="22.5" customHeight="1">
      <c r="A4" s="558" t="str">
        <f>UPPER('T des M - T of C'!B10)</f>
        <v>INVESTMENTS IN ASSOCIATES AND JOINT VENTURES</v>
      </c>
      <c r="B4" s="559"/>
      <c r="C4" s="559"/>
      <c r="D4" s="559"/>
      <c r="E4" s="559"/>
      <c r="F4" s="559"/>
      <c r="G4" s="560"/>
      <c r="I4" s="309"/>
      <c r="K4" s="327"/>
      <c r="L4" s="327"/>
      <c r="M4" s="327"/>
      <c r="N4" s="327"/>
    </row>
    <row r="5" spans="1:14" s="303" customFormat="1" ht="22.5" customHeight="1">
      <c r="A5" s="597" t="str">
        <f>IF(Langue=0,"au "&amp;Identification!J19,"As at "&amp;Identification!J19)</f>
        <v xml:space="preserve">As at </v>
      </c>
      <c r="B5" s="598"/>
      <c r="C5" s="598"/>
      <c r="D5" s="598"/>
      <c r="E5" s="598"/>
      <c r="F5" s="598"/>
      <c r="G5" s="599"/>
      <c r="I5" s="309"/>
      <c r="K5" s="327"/>
      <c r="L5" s="327"/>
      <c r="M5" s="327"/>
      <c r="N5" s="327"/>
    </row>
    <row r="6" spans="1:14" s="303" customFormat="1">
      <c r="A6" s="600" t="str">
        <f>IF(Langue=0,I6,J6)</f>
        <v>($000)</v>
      </c>
      <c r="B6" s="601"/>
      <c r="C6" s="601"/>
      <c r="D6" s="601"/>
      <c r="E6" s="601"/>
      <c r="F6" s="601"/>
      <c r="G6" s="602"/>
      <c r="I6" s="23" t="s">
        <v>83</v>
      </c>
      <c r="J6" s="53" t="s">
        <v>83</v>
      </c>
      <c r="K6" s="327"/>
      <c r="L6" s="327"/>
      <c r="M6" s="327"/>
      <c r="N6" s="327"/>
    </row>
    <row r="7" spans="1:14" ht="11.25" customHeight="1">
      <c r="A7" s="606"/>
      <c r="B7" s="607"/>
      <c r="C7" s="607"/>
      <c r="D7" s="607"/>
      <c r="E7" s="607"/>
      <c r="F7" s="607"/>
      <c r="G7" s="608"/>
      <c r="J7" s="28"/>
      <c r="K7" s="327"/>
      <c r="L7" s="327"/>
      <c r="M7" s="327"/>
      <c r="N7" s="332"/>
    </row>
    <row r="8" spans="1:14" ht="15" customHeight="1">
      <c r="A8" s="617" t="str">
        <f>IF(Langue=0,I8,J8)</f>
        <v>NAMES OF ASSOCIATES \ JOINT VENTURES</v>
      </c>
      <c r="B8" s="618"/>
      <c r="C8" s="621" t="str">
        <f>IF(Langue=0,I37,J37)</f>
        <v>% Held</v>
      </c>
      <c r="D8" s="621" t="str">
        <f>IF(Langue=0,I38,J38)</f>
        <v>Assets</v>
      </c>
      <c r="E8" s="621" t="str">
        <f>IF(Langue=0,I39,J39)</f>
        <v>Liabilities</v>
      </c>
      <c r="F8" s="621" t="str">
        <f>IF(Langue=0,I40,J40)</f>
        <v>Equity</v>
      </c>
      <c r="G8" s="621" t="str">
        <f>IF(Langue=0,I41,J41)</f>
        <v>Total Investments in Subsidiaries</v>
      </c>
      <c r="I8" s="121" t="s">
        <v>388</v>
      </c>
      <c r="J8" s="28" t="s">
        <v>200</v>
      </c>
      <c r="K8" s="327"/>
      <c r="L8" s="327"/>
      <c r="M8" s="327"/>
      <c r="N8" s="327"/>
    </row>
    <row r="9" spans="1:14" ht="60" customHeight="1">
      <c r="A9" s="619"/>
      <c r="B9" s="620"/>
      <c r="C9" s="622"/>
      <c r="D9" s="622"/>
      <c r="E9" s="622"/>
      <c r="F9" s="622"/>
      <c r="G9" s="622"/>
      <c r="J9" s="28"/>
      <c r="K9" s="327"/>
      <c r="L9" s="327"/>
      <c r="M9" s="344" t="s">
        <v>325</v>
      </c>
      <c r="N9" s="342" t="s">
        <v>323</v>
      </c>
    </row>
    <row r="10" spans="1:14">
      <c r="A10" s="615" t="s">
        <v>43</v>
      </c>
      <c r="B10" s="616"/>
      <c r="C10" s="64" t="s">
        <v>42</v>
      </c>
      <c r="D10" s="64" t="s">
        <v>44</v>
      </c>
      <c r="E10" s="64" t="s">
        <v>45</v>
      </c>
      <c r="F10" s="64" t="s">
        <v>46</v>
      </c>
      <c r="G10" s="64" t="s">
        <v>47</v>
      </c>
      <c r="J10" s="28"/>
      <c r="K10" s="327"/>
      <c r="L10" s="327"/>
      <c r="M10" s="327"/>
      <c r="N10" s="327"/>
    </row>
    <row r="11" spans="1:14" ht="30" customHeight="1">
      <c r="A11" s="609" t="str">
        <f>IF(Langue=0,I11,J11)</f>
        <v>Associates</v>
      </c>
      <c r="B11" s="610"/>
      <c r="C11" s="610"/>
      <c r="D11" s="610"/>
      <c r="E11" s="610"/>
      <c r="F11" s="610"/>
      <c r="G11" s="611"/>
      <c r="I11" s="147" t="s">
        <v>70</v>
      </c>
      <c r="J11" s="30" t="s">
        <v>135</v>
      </c>
      <c r="K11" s="327"/>
      <c r="L11" s="327"/>
      <c r="M11" s="327"/>
      <c r="N11" s="327"/>
    </row>
    <row r="12" spans="1:14">
      <c r="A12" s="168"/>
      <c r="B12" s="76" t="s">
        <v>51</v>
      </c>
      <c r="C12" s="160"/>
      <c r="D12" s="169"/>
      <c r="E12" s="169"/>
      <c r="F12" s="169"/>
      <c r="G12" s="170"/>
      <c r="J12" s="28"/>
      <c r="K12" s="327"/>
      <c r="L12" s="327"/>
      <c r="M12" s="327"/>
      <c r="N12" s="327"/>
    </row>
    <row r="13" spans="1:14">
      <c r="A13" s="171"/>
      <c r="B13" s="76" t="s">
        <v>23</v>
      </c>
      <c r="C13" s="160"/>
      <c r="D13" s="169"/>
      <c r="E13" s="169"/>
      <c r="F13" s="169"/>
      <c r="G13" s="170"/>
      <c r="J13" s="28"/>
      <c r="K13" s="327"/>
      <c r="L13" s="327"/>
      <c r="M13" s="327"/>
      <c r="N13" s="327"/>
    </row>
    <row r="14" spans="1:14">
      <c r="A14" s="171"/>
      <c r="B14" s="76" t="s">
        <v>24</v>
      </c>
      <c r="C14" s="160"/>
      <c r="D14" s="169"/>
      <c r="E14" s="169"/>
      <c r="F14" s="169"/>
      <c r="G14" s="170"/>
      <c r="J14" s="28"/>
      <c r="K14" s="327"/>
      <c r="L14" s="327"/>
      <c r="M14" s="327"/>
      <c r="N14" s="327"/>
    </row>
    <row r="15" spans="1:14">
      <c r="A15" s="171"/>
      <c r="B15" s="76" t="s">
        <v>25</v>
      </c>
      <c r="C15" s="160"/>
      <c r="D15" s="169"/>
      <c r="E15" s="169"/>
      <c r="F15" s="169"/>
      <c r="G15" s="170"/>
      <c r="J15" s="28"/>
      <c r="K15" s="327"/>
      <c r="L15" s="327"/>
      <c r="M15" s="327"/>
      <c r="N15" s="327"/>
    </row>
    <row r="16" spans="1:14">
      <c r="A16" s="171"/>
      <c r="B16" s="76" t="s">
        <v>41</v>
      </c>
      <c r="C16" s="160"/>
      <c r="D16" s="169"/>
      <c r="E16" s="169"/>
      <c r="F16" s="169"/>
      <c r="G16" s="170"/>
      <c r="J16" s="28"/>
      <c r="K16" s="327"/>
      <c r="L16" s="327"/>
      <c r="M16" s="327"/>
      <c r="N16" s="327"/>
    </row>
    <row r="17" spans="1:14">
      <c r="A17" s="171"/>
      <c r="B17" s="76" t="s">
        <v>19</v>
      </c>
      <c r="C17" s="160"/>
      <c r="D17" s="169"/>
      <c r="E17" s="169"/>
      <c r="F17" s="169"/>
      <c r="G17" s="170"/>
      <c r="J17" s="28"/>
      <c r="K17" s="327"/>
      <c r="L17" s="327"/>
      <c r="M17" s="327"/>
      <c r="N17" s="327"/>
    </row>
    <row r="18" spans="1:14">
      <c r="A18" s="171"/>
      <c r="B18" s="76" t="s">
        <v>20</v>
      </c>
      <c r="C18" s="160"/>
      <c r="D18" s="169"/>
      <c r="E18" s="169"/>
      <c r="F18" s="169"/>
      <c r="G18" s="170"/>
      <c r="J18" s="28"/>
      <c r="K18" s="327"/>
      <c r="L18" s="327"/>
      <c r="M18" s="327"/>
      <c r="N18" s="327"/>
    </row>
    <row r="19" spans="1:14">
      <c r="A19" s="172"/>
      <c r="B19" s="76" t="s">
        <v>21</v>
      </c>
      <c r="C19" s="163"/>
      <c r="D19" s="169"/>
      <c r="E19" s="169"/>
      <c r="F19" s="169"/>
      <c r="G19" s="170"/>
      <c r="J19" s="28"/>
      <c r="K19" s="327"/>
      <c r="L19" s="327"/>
      <c r="M19" s="327"/>
      <c r="N19" s="327"/>
    </row>
    <row r="20" spans="1:14" ht="22.5" customHeight="1">
      <c r="A20" s="77" t="s">
        <v>2</v>
      </c>
      <c r="B20" s="65" t="s">
        <v>52</v>
      </c>
      <c r="C20" s="78"/>
      <c r="D20" s="173">
        <f>SUM(D12:D19)</f>
        <v>0</v>
      </c>
      <c r="E20" s="173">
        <f>SUM(E12:E19)</f>
        <v>0</v>
      </c>
      <c r="F20" s="173">
        <f>SUM(F12:F19)</f>
        <v>0</v>
      </c>
      <c r="G20" s="174">
        <f>SUM(G12:G19)</f>
        <v>0</v>
      </c>
      <c r="J20" s="28"/>
      <c r="K20" s="327"/>
      <c r="L20" s="327"/>
      <c r="M20" s="327"/>
      <c r="N20" s="327"/>
    </row>
    <row r="21" spans="1:14" ht="30" customHeight="1">
      <c r="A21" s="609" t="str">
        <f>IF(Langue=0,I21,J21)</f>
        <v>Joint Ventures</v>
      </c>
      <c r="B21" s="610"/>
      <c r="C21" s="610"/>
      <c r="D21" s="610"/>
      <c r="E21" s="610"/>
      <c r="F21" s="610"/>
      <c r="G21" s="611"/>
      <c r="I21" s="147" t="s">
        <v>71</v>
      </c>
      <c r="J21" s="30" t="s">
        <v>136</v>
      </c>
      <c r="K21" s="327"/>
      <c r="L21" s="327"/>
      <c r="M21" s="327"/>
      <c r="N21" s="327"/>
    </row>
    <row r="22" spans="1:14">
      <c r="A22" s="168"/>
      <c r="B22" s="79" t="s">
        <v>54</v>
      </c>
      <c r="C22" s="160"/>
      <c r="D22" s="169"/>
      <c r="E22" s="169"/>
      <c r="F22" s="169"/>
      <c r="G22" s="170"/>
      <c r="J22" s="28"/>
      <c r="K22" s="327"/>
      <c r="L22" s="327"/>
      <c r="M22" s="327"/>
      <c r="N22" s="327"/>
    </row>
    <row r="23" spans="1:14">
      <c r="A23" s="171"/>
      <c r="B23" s="79">
        <v>120</v>
      </c>
      <c r="C23" s="160"/>
      <c r="D23" s="169"/>
      <c r="E23" s="169"/>
      <c r="F23" s="169"/>
      <c r="G23" s="170"/>
      <c r="J23" s="28"/>
      <c r="K23" s="327"/>
      <c r="L23" s="327"/>
      <c r="M23" s="327"/>
      <c r="N23" s="327"/>
    </row>
    <row r="24" spans="1:14">
      <c r="A24" s="171"/>
      <c r="B24" s="79">
        <v>130</v>
      </c>
      <c r="C24" s="160"/>
      <c r="D24" s="169"/>
      <c r="E24" s="169"/>
      <c r="F24" s="169"/>
      <c r="G24" s="170"/>
      <c r="J24" s="28"/>
      <c r="K24" s="327"/>
      <c r="L24" s="327"/>
      <c r="M24" s="327"/>
      <c r="N24" s="327"/>
    </row>
    <row r="25" spans="1:14">
      <c r="A25" s="171"/>
      <c r="B25" s="79">
        <v>140</v>
      </c>
      <c r="C25" s="160"/>
      <c r="D25" s="169"/>
      <c r="E25" s="169"/>
      <c r="F25" s="169"/>
      <c r="G25" s="170"/>
      <c r="J25" s="28"/>
      <c r="K25" s="327"/>
      <c r="L25" s="327"/>
      <c r="M25" s="327"/>
      <c r="N25" s="327"/>
    </row>
    <row r="26" spans="1:14">
      <c r="A26" s="171"/>
      <c r="B26" s="79">
        <v>150</v>
      </c>
      <c r="C26" s="160"/>
      <c r="D26" s="169"/>
      <c r="E26" s="169"/>
      <c r="F26" s="169"/>
      <c r="G26" s="170"/>
      <c r="J26" s="28"/>
      <c r="K26" s="327"/>
      <c r="L26" s="327"/>
      <c r="M26" s="327"/>
      <c r="N26" s="327"/>
    </row>
    <row r="27" spans="1:14">
      <c r="A27" s="171"/>
      <c r="B27" s="79">
        <v>160</v>
      </c>
      <c r="C27" s="160"/>
      <c r="D27" s="169"/>
      <c r="E27" s="169"/>
      <c r="F27" s="169"/>
      <c r="G27" s="170"/>
      <c r="J27" s="28"/>
      <c r="K27" s="327"/>
      <c r="L27" s="327"/>
      <c r="M27" s="327"/>
      <c r="N27" s="327"/>
    </row>
    <row r="28" spans="1:14">
      <c r="A28" s="171"/>
      <c r="B28" s="79">
        <v>170</v>
      </c>
      <c r="C28" s="160"/>
      <c r="D28" s="169"/>
      <c r="E28" s="169"/>
      <c r="F28" s="169"/>
      <c r="G28" s="170"/>
      <c r="J28" s="28"/>
      <c r="K28" s="327"/>
      <c r="L28" s="327"/>
      <c r="M28" s="327"/>
      <c r="N28" s="327"/>
    </row>
    <row r="29" spans="1:14">
      <c r="A29" s="172"/>
      <c r="B29" s="79">
        <v>180</v>
      </c>
      <c r="C29" s="163"/>
      <c r="D29" s="169"/>
      <c r="E29" s="169"/>
      <c r="F29" s="169"/>
      <c r="G29" s="170"/>
      <c r="J29" s="28"/>
      <c r="K29" s="327"/>
      <c r="L29" s="327"/>
      <c r="M29" s="327"/>
      <c r="N29" s="327"/>
    </row>
    <row r="30" spans="1:14" ht="22.5" customHeight="1">
      <c r="A30" s="77" t="s">
        <v>2</v>
      </c>
      <c r="B30" s="66">
        <v>190</v>
      </c>
      <c r="C30" s="80"/>
      <c r="D30" s="175">
        <f>SUM(D22:D29)</f>
        <v>0</v>
      </c>
      <c r="E30" s="175">
        <f>SUM(E22:E29)</f>
        <v>0</v>
      </c>
      <c r="F30" s="175">
        <f>SUM(F22:F29)</f>
        <v>0</v>
      </c>
      <c r="G30" s="176">
        <f>SUM(G22:G29)</f>
        <v>0</v>
      </c>
      <c r="I30" s="128"/>
      <c r="J30" s="28"/>
      <c r="K30" s="327"/>
      <c r="L30" s="327"/>
      <c r="M30" s="327"/>
      <c r="N30" s="327"/>
    </row>
    <row r="31" spans="1:14" ht="22.5" customHeight="1">
      <c r="A31" s="67" t="str">
        <f>IF(Langue=0,I31,J31)</f>
        <v>TOTAL INVESTMENTS</v>
      </c>
      <c r="B31" s="66">
        <v>199</v>
      </c>
      <c r="C31" s="78"/>
      <c r="D31" s="173">
        <f>+D30+D20</f>
        <v>0</v>
      </c>
      <c r="E31" s="173">
        <f>+E30+E20</f>
        <v>0</v>
      </c>
      <c r="F31" s="173">
        <f>+F30+F20</f>
        <v>0</v>
      </c>
      <c r="G31" s="174">
        <f>SUM(G20,G30)</f>
        <v>0</v>
      </c>
      <c r="I31" s="147" t="s">
        <v>63</v>
      </c>
      <c r="J31" s="30" t="s">
        <v>145</v>
      </c>
      <c r="K31" s="327"/>
      <c r="L31" s="327"/>
      <c r="M31" s="327"/>
      <c r="N31" s="327"/>
    </row>
    <row r="32" spans="1:14">
      <c r="A32" s="305"/>
      <c r="B32" s="306"/>
      <c r="C32" s="306"/>
      <c r="D32" s="303"/>
      <c r="E32" s="303"/>
      <c r="F32" s="303"/>
      <c r="G32" s="304"/>
      <c r="K32" s="327"/>
      <c r="L32" s="327"/>
      <c r="M32" s="327"/>
      <c r="N32" s="327"/>
    </row>
    <row r="33" spans="1:14" ht="45" customHeight="1">
      <c r="A33" s="612"/>
      <c r="B33" s="613"/>
      <c r="C33" s="613"/>
      <c r="D33" s="613"/>
      <c r="E33" s="613"/>
      <c r="F33" s="613"/>
      <c r="G33" s="614"/>
      <c r="K33" s="327"/>
      <c r="L33" s="327"/>
      <c r="M33" s="327"/>
      <c r="N33" s="327"/>
    </row>
    <row r="34" spans="1:14">
      <c r="A34" s="612"/>
      <c r="B34" s="613"/>
      <c r="C34" s="613"/>
      <c r="D34" s="613"/>
      <c r="E34" s="613"/>
      <c r="F34" s="613"/>
      <c r="G34" s="614"/>
      <c r="K34" s="327"/>
      <c r="L34" s="327"/>
      <c r="M34" s="327"/>
      <c r="N34" s="327"/>
    </row>
    <row r="35" spans="1:14">
      <c r="A35" s="612"/>
      <c r="B35" s="613"/>
      <c r="C35" s="613"/>
      <c r="D35" s="613"/>
      <c r="E35" s="613"/>
      <c r="F35" s="613"/>
      <c r="G35" s="614"/>
      <c r="K35" s="327"/>
      <c r="L35" s="327"/>
      <c r="M35" s="327"/>
      <c r="N35" s="327"/>
    </row>
    <row r="36" spans="1:14">
      <c r="A36" s="517">
        <f>+'1400'!A41+1</f>
        <v>5</v>
      </c>
      <c r="B36" s="518"/>
      <c r="C36" s="518"/>
      <c r="D36" s="518"/>
      <c r="E36" s="518"/>
      <c r="F36" s="518"/>
      <c r="G36" s="519"/>
      <c r="K36" s="327"/>
      <c r="L36" s="327"/>
      <c r="M36" s="327"/>
      <c r="N36" s="327"/>
    </row>
    <row r="37" spans="1:14">
      <c r="I37" s="134" t="s">
        <v>184</v>
      </c>
      <c r="J37" s="35" t="s">
        <v>185</v>
      </c>
      <c r="K37" s="327"/>
      <c r="L37" s="327"/>
      <c r="M37" s="327"/>
      <c r="N37" s="327"/>
    </row>
    <row r="38" spans="1:14">
      <c r="I38" s="120" t="s">
        <v>186</v>
      </c>
      <c r="J38" s="36" t="s">
        <v>187</v>
      </c>
      <c r="K38" s="327"/>
      <c r="L38" s="327"/>
      <c r="M38" s="327"/>
      <c r="N38" s="327"/>
    </row>
    <row r="39" spans="1:14">
      <c r="I39" s="120" t="s">
        <v>188</v>
      </c>
      <c r="J39" s="36" t="s">
        <v>189</v>
      </c>
    </row>
    <row r="40" spans="1:14">
      <c r="I40" s="120" t="s">
        <v>190</v>
      </c>
      <c r="J40" s="36" t="s">
        <v>191</v>
      </c>
    </row>
    <row r="41" spans="1:14">
      <c r="I41" s="120" t="s">
        <v>192</v>
      </c>
      <c r="J41" s="36" t="s">
        <v>112</v>
      </c>
    </row>
    <row r="42" spans="1:14">
      <c r="I42" s="120" t="s">
        <v>193</v>
      </c>
      <c r="J42" s="36" t="s">
        <v>194</v>
      </c>
    </row>
    <row r="43" spans="1:14">
      <c r="I43" s="120" t="s">
        <v>386</v>
      </c>
      <c r="J43" s="36" t="s">
        <v>116</v>
      </c>
    </row>
    <row r="44" spans="1:14">
      <c r="I44" s="120" t="s">
        <v>195</v>
      </c>
      <c r="J44" s="36" t="s">
        <v>196</v>
      </c>
    </row>
    <row r="45" spans="1:14">
      <c r="I45" s="120" t="s">
        <v>387</v>
      </c>
      <c r="J45" s="36" t="s">
        <v>197</v>
      </c>
    </row>
    <row r="46" spans="1:14">
      <c r="I46" s="143" t="s">
        <v>198</v>
      </c>
      <c r="J46" s="31" t="s">
        <v>199</v>
      </c>
    </row>
  </sheetData>
  <sheetProtection algorithmName="SHA-512" hashValue="4jreX7l5zqwUWKBwAoX4mcNe8CINoAoG7XwJ7fzwFCGE+A2BDoaOwKOTBKBU7NUWIMTOOkHGZAkUOH/6o/LHyQ==" saltValue="SuR7mn0rRay286/SEg2oEw==" spinCount="100000" sheet="1" objects="1" scenarios="1" selectLockedCells="1"/>
  <mergeCells count="16">
    <mergeCell ref="A3:G3"/>
    <mergeCell ref="A4:G4"/>
    <mergeCell ref="A5:G5"/>
    <mergeCell ref="A6:G6"/>
    <mergeCell ref="A36:G36"/>
    <mergeCell ref="A7:G7"/>
    <mergeCell ref="A11:G11"/>
    <mergeCell ref="A21:G21"/>
    <mergeCell ref="A33:G35"/>
    <mergeCell ref="A10:B10"/>
    <mergeCell ref="A8:B9"/>
    <mergeCell ref="C8:C9"/>
    <mergeCell ref="D8:D9"/>
    <mergeCell ref="F8:F9"/>
    <mergeCell ref="G8:G9"/>
    <mergeCell ref="E8:E9"/>
  </mergeCells>
  <dataValidations count="1">
    <dataValidation allowBlank="1" showErrorMessage="1" sqref="A12:A29 B12:G20 B22:G29" xr:uid="{00000000-0002-0000-0500-000000000000}"/>
  </dataValidations>
  <printOptions horizontalCentered="1"/>
  <pageMargins left="0.97370078740157495" right="0.39370078740157499" top="0.59055118110236204" bottom="0.59055118110236204" header="0.31496062992126" footer="0.31496062992126"/>
  <pageSetup scale="73" orientation="landscape" r:id="rId1"/>
  <ignoredErrors>
    <ignoredError sqref="A10:E10 F10:G10 B12:B20 B22" numberStoredAsText="1"/>
    <ignoredError sqref="G3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5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500-000001000000}">
            <xm:f>'\Coopératives\[Formulaire COOP_ 2015_VF_1.1.1.xlsx]Feuil1'!#REF!=0</xm:f>
            <x14:dxf>
              <font>
                <color theme="0"/>
              </font>
            </x14:dxf>
          </x14:cfRule>
          <xm:sqref>A6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A512-C7B1-47EF-B3ED-406F4AA54152}">
  <sheetPr codeName="Feuil11">
    <tabColor rgb="FF5E9732"/>
    <pageSetUpPr fitToPage="1"/>
  </sheetPr>
  <dimension ref="A1:V44"/>
  <sheetViews>
    <sheetView zoomScale="90" zoomScaleNormal="90" workbookViewId="0">
      <selection activeCell="D15" sqref="D15"/>
    </sheetView>
  </sheetViews>
  <sheetFormatPr baseColWidth="10" defaultColWidth="2.33203125" defaultRowHeight="14.4" outlineLevelCol="1"/>
  <cols>
    <col min="1" max="1" width="18" style="251" customWidth="1"/>
    <col min="2" max="2" width="42.88671875" style="251" customWidth="1"/>
    <col min="3" max="3" width="5.6640625" style="251" customWidth="1"/>
    <col min="4" max="7" width="15" style="251" customWidth="1"/>
    <col min="8" max="8" width="18" style="251" customWidth="1"/>
    <col min="9" max="9" width="17.44140625" style="251" customWidth="1"/>
    <col min="10" max="10" width="15" style="251" customWidth="1"/>
    <col min="11" max="11" width="17" style="267" customWidth="1"/>
    <col min="12" max="12" width="1.44140625" style="251" customWidth="1"/>
    <col min="13" max="13" width="69.5546875" style="251" hidden="1" customWidth="1" outlineLevel="1"/>
    <col min="14" max="14" width="54.88671875" style="251" hidden="1" customWidth="1" outlineLevel="1"/>
    <col min="15" max="15" width="8.33203125" style="251" customWidth="1" collapsed="1"/>
    <col min="16" max="16" width="12.6640625" style="251" customWidth="1"/>
    <col min="17" max="17" width="74.88671875" style="251" customWidth="1"/>
    <col min="18" max="49" width="8.33203125" style="251" customWidth="1"/>
    <col min="50" max="16384" width="2.33203125" style="251"/>
  </cols>
  <sheetData>
    <row r="1" spans="1:22" ht="24" customHeight="1">
      <c r="A1" s="237" t="str">
        <f>IF(Langue=0,"ANNEXE "&amp;'T des M - T of C'!A11,"SCHEDULE "&amp;'T des M - T of C'!A11)</f>
        <v>SCHEDULE 1600</v>
      </c>
      <c r="B1" s="275"/>
      <c r="C1" s="275"/>
      <c r="D1" s="275"/>
      <c r="E1" s="275"/>
      <c r="F1" s="275"/>
      <c r="G1" s="275"/>
      <c r="H1" s="275"/>
      <c r="I1" s="350"/>
      <c r="J1" s="275"/>
      <c r="K1" s="351" t="str">
        <f>Identification!A15</f>
        <v>ANNUAL STATEMENT OF THE POSITION OF AFFAIRS IN QUEBEC</v>
      </c>
      <c r="P1" s="267"/>
      <c r="Q1" s="329"/>
      <c r="R1" s="333"/>
      <c r="S1" s="333"/>
      <c r="T1" s="267"/>
      <c r="U1" s="267"/>
      <c r="V1" s="267"/>
    </row>
    <row r="2" spans="1:22">
      <c r="A2" s="272"/>
      <c r="B2" s="273"/>
      <c r="C2" s="273"/>
      <c r="D2" s="273"/>
      <c r="E2" s="273"/>
      <c r="F2" s="273"/>
      <c r="G2" s="273"/>
      <c r="H2" s="273"/>
      <c r="I2" s="273"/>
      <c r="J2" s="273"/>
      <c r="K2" s="274"/>
      <c r="P2" s="267"/>
      <c r="Q2" s="267"/>
      <c r="R2" s="267"/>
      <c r="S2" s="267"/>
      <c r="T2" s="267"/>
      <c r="U2" s="267"/>
      <c r="V2" s="267"/>
    </row>
    <row r="3" spans="1:22" s="252" customFormat="1" ht="22.5" customHeight="1">
      <c r="A3" s="623">
        <f>Identification!G12</f>
        <v>0</v>
      </c>
      <c r="B3" s="624"/>
      <c r="C3" s="624"/>
      <c r="D3" s="624"/>
      <c r="E3" s="624"/>
      <c r="F3" s="624"/>
      <c r="G3" s="624"/>
      <c r="H3" s="624"/>
      <c r="I3" s="624"/>
      <c r="J3" s="624"/>
      <c r="K3" s="625"/>
      <c r="P3" s="267"/>
      <c r="Q3" s="334"/>
      <c r="R3" s="334"/>
      <c r="S3" s="334"/>
      <c r="T3" s="334"/>
      <c r="U3" s="334"/>
      <c r="V3" s="334"/>
    </row>
    <row r="4" spans="1:22" s="252" customFormat="1" ht="22.5" customHeight="1">
      <c r="A4" s="558" t="str">
        <f>UPPER('T des M - T of C'!B11)</f>
        <v>PROPERTY, PLANT AND EQUIPMENT</v>
      </c>
      <c r="B4" s="559"/>
      <c r="C4" s="559"/>
      <c r="D4" s="559"/>
      <c r="E4" s="559"/>
      <c r="F4" s="559"/>
      <c r="G4" s="559"/>
      <c r="H4" s="559"/>
      <c r="I4" s="559"/>
      <c r="J4" s="559"/>
      <c r="K4" s="560"/>
      <c r="L4" s="179"/>
      <c r="P4" s="267"/>
      <c r="Q4" s="334"/>
      <c r="R4" s="334"/>
      <c r="S4" s="334"/>
      <c r="T4" s="334"/>
      <c r="U4" s="334"/>
      <c r="V4" s="334"/>
    </row>
    <row r="5" spans="1:22" s="252" customFormat="1" ht="22.5" customHeight="1">
      <c r="A5" s="626" t="str">
        <f>IF(Langue=0,"au "&amp;Identification!J19,"As at "&amp;Identification!J19)</f>
        <v xml:space="preserve">As at </v>
      </c>
      <c r="B5" s="627"/>
      <c r="C5" s="627"/>
      <c r="D5" s="627"/>
      <c r="E5" s="627"/>
      <c r="F5" s="627"/>
      <c r="G5" s="628"/>
      <c r="H5" s="628"/>
      <c r="I5" s="628"/>
      <c r="J5" s="628"/>
      <c r="K5" s="629"/>
      <c r="L5" s="253"/>
      <c r="P5" s="267"/>
      <c r="Q5" s="334"/>
      <c r="R5" s="334"/>
      <c r="S5" s="334"/>
      <c r="T5" s="334"/>
      <c r="U5" s="334"/>
      <c r="V5" s="334"/>
    </row>
    <row r="6" spans="1:22" ht="15.75" customHeight="1">
      <c r="A6" s="630" t="str">
        <f>IF(Langue=0,M6,N6)</f>
        <v>($000)</v>
      </c>
      <c r="B6" s="631"/>
      <c r="C6" s="631"/>
      <c r="D6" s="631"/>
      <c r="E6" s="631"/>
      <c r="F6" s="631"/>
      <c r="G6" s="631"/>
      <c r="H6" s="631"/>
      <c r="I6" s="631"/>
      <c r="J6" s="631"/>
      <c r="K6" s="632"/>
      <c r="L6" s="254"/>
      <c r="M6" s="255" t="s">
        <v>83</v>
      </c>
      <c r="N6" s="256" t="s">
        <v>83</v>
      </c>
      <c r="P6" s="267"/>
      <c r="Q6" s="267"/>
      <c r="R6" s="267"/>
      <c r="S6" s="267"/>
      <c r="T6" s="267"/>
      <c r="U6" s="267"/>
      <c r="V6" s="267"/>
    </row>
    <row r="7" spans="1:22" ht="11.25" customHeight="1">
      <c r="A7" s="633"/>
      <c r="B7" s="634"/>
      <c r="C7" s="634"/>
      <c r="D7" s="634"/>
      <c r="E7" s="634"/>
      <c r="F7" s="634"/>
      <c r="G7" s="634"/>
      <c r="H7" s="634"/>
      <c r="I7" s="634"/>
      <c r="J7" s="634"/>
      <c r="K7" s="635"/>
      <c r="P7" s="267"/>
      <c r="Q7" s="267"/>
      <c r="R7" s="267"/>
      <c r="S7" s="267"/>
      <c r="T7" s="267"/>
      <c r="U7" s="267"/>
      <c r="V7" s="267"/>
    </row>
    <row r="8" spans="1:22" ht="15" customHeight="1">
      <c r="A8" s="643" t="str">
        <f>IF(Langue=0,M9,N9)</f>
        <v>ASSETS</v>
      </c>
      <c r="B8" s="644"/>
      <c r="C8" s="645"/>
      <c r="D8" s="636" t="str">
        <f>IF(Langue=0,M36,N36)</f>
        <v xml:space="preserve">Net Balance at Beginning of Year </v>
      </c>
      <c r="E8" s="636" t="str">
        <f>IF(Langue=0,M37,N37)</f>
        <v>Acquisitions</v>
      </c>
      <c r="F8" s="636" t="str">
        <f>IF(Langue=0,M38,N38)</f>
        <v>Disposal /Write-down</v>
      </c>
      <c r="G8" s="636" t="str">
        <f>IF(Langue=0,M39,N39)</f>
        <v>Income (Loss) - Statement of Income</v>
      </c>
      <c r="H8" s="636" t="str">
        <f>IF(Langue=0,M40,N40)</f>
        <v>Amortization</v>
      </c>
      <c r="I8" s="636" t="str">
        <f>IF(Langue=0,M41,N41)</f>
        <v>Adjustment to Accumulated Amortization</v>
      </c>
      <c r="J8" s="636" t="str">
        <f>IF(Langue=0,M42,N42)</f>
        <v>Other</v>
      </c>
      <c r="K8" s="638" t="str">
        <f>IF(Langue=0,M43,N43)</f>
        <v>Net Balance at End of Year</v>
      </c>
      <c r="L8" s="257"/>
      <c r="P8" s="267"/>
      <c r="Q8" s="267"/>
      <c r="R8" s="267"/>
      <c r="S8" s="267"/>
      <c r="T8" s="267"/>
      <c r="U8" s="267"/>
      <c r="V8" s="267"/>
    </row>
    <row r="9" spans="1:22">
      <c r="A9" s="646"/>
      <c r="B9" s="647"/>
      <c r="C9" s="648"/>
      <c r="D9" s="637"/>
      <c r="E9" s="637"/>
      <c r="F9" s="637"/>
      <c r="G9" s="637"/>
      <c r="H9" s="637"/>
      <c r="I9" s="637"/>
      <c r="J9" s="637"/>
      <c r="K9" s="639"/>
      <c r="L9" s="257"/>
      <c r="M9" s="251" t="s">
        <v>289</v>
      </c>
      <c r="N9" s="251" t="s">
        <v>137</v>
      </c>
      <c r="P9" s="267"/>
      <c r="Q9" s="343"/>
      <c r="R9" s="267"/>
      <c r="S9" s="267"/>
      <c r="T9" s="267"/>
      <c r="U9" s="267"/>
      <c r="V9" s="267"/>
    </row>
    <row r="10" spans="1:22" ht="15.75" customHeight="1">
      <c r="A10" s="646"/>
      <c r="B10" s="647"/>
      <c r="C10" s="648"/>
      <c r="D10" s="637"/>
      <c r="E10" s="637"/>
      <c r="F10" s="637"/>
      <c r="G10" s="637"/>
      <c r="H10" s="637"/>
      <c r="I10" s="637"/>
      <c r="J10" s="637"/>
      <c r="K10" s="639"/>
      <c r="L10" s="257"/>
      <c r="P10" s="267"/>
      <c r="Q10" s="267"/>
      <c r="R10" s="267"/>
      <c r="S10" s="267"/>
      <c r="T10" s="267"/>
      <c r="U10" s="267"/>
      <c r="V10" s="267"/>
    </row>
    <row r="11" spans="1:22" ht="15.75" customHeight="1">
      <c r="A11" s="646"/>
      <c r="B11" s="647"/>
      <c r="C11" s="648"/>
      <c r="D11" s="637"/>
      <c r="E11" s="637"/>
      <c r="F11" s="637"/>
      <c r="G11" s="637"/>
      <c r="H11" s="637"/>
      <c r="I11" s="637"/>
      <c r="J11" s="637"/>
      <c r="K11" s="639"/>
      <c r="L11" s="257"/>
      <c r="P11" s="267"/>
      <c r="Q11" s="267"/>
      <c r="R11" s="267"/>
      <c r="S11" s="267"/>
      <c r="T11" s="267"/>
      <c r="U11" s="267"/>
      <c r="V11" s="267"/>
    </row>
    <row r="12" spans="1:22" ht="15.75" customHeight="1">
      <c r="A12" s="646"/>
      <c r="B12" s="647"/>
      <c r="C12" s="648"/>
      <c r="D12" s="637"/>
      <c r="E12" s="637"/>
      <c r="F12" s="637"/>
      <c r="G12" s="637"/>
      <c r="H12" s="637"/>
      <c r="I12" s="637"/>
      <c r="J12" s="637"/>
      <c r="K12" s="639"/>
      <c r="L12" s="257"/>
      <c r="P12" s="267"/>
      <c r="Q12" s="267"/>
      <c r="R12" s="267"/>
      <c r="S12" s="267"/>
      <c r="T12" s="267"/>
      <c r="U12" s="267"/>
      <c r="V12" s="267"/>
    </row>
    <row r="13" spans="1:22" ht="15.75" customHeight="1">
      <c r="A13" s="640"/>
      <c r="B13" s="641"/>
      <c r="C13" s="642"/>
      <c r="D13" s="460" t="s">
        <v>43</v>
      </c>
      <c r="E13" s="461" t="s">
        <v>42</v>
      </c>
      <c r="F13" s="462" t="s">
        <v>44</v>
      </c>
      <c r="G13" s="462" t="s">
        <v>45</v>
      </c>
      <c r="H13" s="463" t="s">
        <v>46</v>
      </c>
      <c r="I13" s="461" t="s">
        <v>47</v>
      </c>
      <c r="J13" s="463" t="s">
        <v>48</v>
      </c>
      <c r="K13" s="464" t="s">
        <v>49</v>
      </c>
      <c r="L13" s="257"/>
      <c r="M13" s="278"/>
      <c r="N13" s="276"/>
      <c r="P13" s="267"/>
      <c r="Q13" s="267"/>
      <c r="R13" s="267"/>
      <c r="S13" s="267"/>
      <c r="T13" s="267"/>
      <c r="U13" s="267"/>
      <c r="V13" s="267"/>
    </row>
    <row r="14" spans="1:22" ht="29.25" customHeight="1">
      <c r="A14" s="649" t="str">
        <f>IF(Langue=0,M14,N14)</f>
        <v>OWN USE PROPERTY, PLANT AND EQUIPMENT</v>
      </c>
      <c r="B14" s="650"/>
      <c r="C14" s="650"/>
      <c r="D14" s="651"/>
      <c r="E14" s="651"/>
      <c r="F14" s="651"/>
      <c r="G14" s="651"/>
      <c r="H14" s="651"/>
      <c r="I14" s="651"/>
      <c r="J14" s="651"/>
      <c r="K14" s="652"/>
      <c r="L14" s="257"/>
      <c r="M14" s="269" t="s">
        <v>389</v>
      </c>
      <c r="N14" s="279" t="s">
        <v>309</v>
      </c>
      <c r="P14" s="267"/>
      <c r="Q14" s="267"/>
      <c r="R14" s="267"/>
      <c r="S14" s="267"/>
      <c r="T14" s="267"/>
      <c r="U14" s="267"/>
      <c r="V14" s="267"/>
    </row>
    <row r="15" spans="1:22" ht="15.75" customHeight="1">
      <c r="A15" s="653" t="str">
        <f>IF(Langue=0,M15,N15)</f>
        <v>Computer equipment and furniture</v>
      </c>
      <c r="B15" s="654"/>
      <c r="C15" s="465" t="s">
        <v>51</v>
      </c>
      <c r="D15" s="263"/>
      <c r="E15" s="263"/>
      <c r="F15" s="263"/>
      <c r="G15" s="263"/>
      <c r="H15" s="263"/>
      <c r="I15" s="263"/>
      <c r="J15" s="263"/>
      <c r="K15" s="264">
        <f>+D15+E15-F15+G15-H15+I15+J15</f>
        <v>0</v>
      </c>
      <c r="M15" s="280" t="s">
        <v>306</v>
      </c>
      <c r="N15" s="281" t="s">
        <v>303</v>
      </c>
      <c r="P15" s="267"/>
      <c r="Q15" s="267"/>
      <c r="R15" s="267"/>
      <c r="S15" s="267"/>
      <c r="T15" s="267"/>
      <c r="U15" s="267"/>
      <c r="V15" s="267"/>
    </row>
    <row r="16" spans="1:22" ht="15.75" customHeight="1">
      <c r="A16" s="655" t="str">
        <f>IF(Langue=0,M16,N16)</f>
        <v>Software</v>
      </c>
      <c r="B16" s="654"/>
      <c r="C16" s="465" t="s">
        <v>23</v>
      </c>
      <c r="D16" s="263"/>
      <c r="E16" s="263"/>
      <c r="F16" s="263"/>
      <c r="G16" s="263"/>
      <c r="H16" s="263"/>
      <c r="I16" s="263"/>
      <c r="J16" s="263"/>
      <c r="K16" s="264">
        <f>+D16+E16-F16+G16-H16+I16+J16</f>
        <v>0</v>
      </c>
      <c r="M16" s="282" t="s">
        <v>307</v>
      </c>
      <c r="N16" s="281" t="s">
        <v>304</v>
      </c>
      <c r="P16" s="267"/>
      <c r="Q16" s="267"/>
      <c r="R16" s="267"/>
      <c r="S16" s="267"/>
      <c r="T16" s="267"/>
      <c r="U16" s="267"/>
      <c r="V16" s="267"/>
    </row>
    <row r="17" spans="1:22" ht="15.75" customHeight="1">
      <c r="A17" s="653" t="str">
        <f>IF(Langue=0,M17,N17)</f>
        <v>Others</v>
      </c>
      <c r="B17" s="654"/>
      <c r="C17" s="465" t="s">
        <v>24</v>
      </c>
      <c r="D17" s="263"/>
      <c r="E17" s="263"/>
      <c r="F17" s="263"/>
      <c r="G17" s="263"/>
      <c r="H17" s="263"/>
      <c r="I17" s="263"/>
      <c r="J17" s="263"/>
      <c r="K17" s="264">
        <f>+D17+E17-F17+G17-H17+I17+J17</f>
        <v>0</v>
      </c>
      <c r="M17" s="273" t="s">
        <v>0</v>
      </c>
      <c r="N17" s="281" t="s">
        <v>146</v>
      </c>
      <c r="P17" s="267"/>
      <c r="Q17" s="267"/>
      <c r="R17" s="267"/>
      <c r="S17" s="267"/>
      <c r="T17" s="267"/>
      <c r="U17" s="267"/>
      <c r="V17" s="267"/>
    </row>
    <row r="18" spans="1:22" ht="22.5" customHeight="1">
      <c r="A18" s="656" t="s">
        <v>2</v>
      </c>
      <c r="B18" s="657"/>
      <c r="C18" s="465" t="s">
        <v>65</v>
      </c>
      <c r="D18" s="265">
        <f t="shared" ref="D18:K18" si="0">SUM(D15:D17)</f>
        <v>0</v>
      </c>
      <c r="E18" s="265">
        <f t="shared" si="0"/>
        <v>0</v>
      </c>
      <c r="F18" s="265">
        <f t="shared" si="0"/>
        <v>0</v>
      </c>
      <c r="G18" s="265">
        <f t="shared" si="0"/>
        <v>0</v>
      </c>
      <c r="H18" s="265">
        <f t="shared" si="0"/>
        <v>0</v>
      </c>
      <c r="I18" s="265">
        <f t="shared" si="0"/>
        <v>0</v>
      </c>
      <c r="J18" s="265">
        <f t="shared" si="0"/>
        <v>0</v>
      </c>
      <c r="K18" s="289">
        <f t="shared" si="0"/>
        <v>0</v>
      </c>
      <c r="L18" s="257"/>
      <c r="M18" s="273"/>
      <c r="N18" s="281"/>
      <c r="P18" s="267"/>
      <c r="Q18" s="267"/>
      <c r="R18" s="267"/>
      <c r="S18" s="267"/>
      <c r="T18" s="267"/>
      <c r="U18" s="267"/>
      <c r="V18" s="267"/>
    </row>
    <row r="19" spans="1:22">
      <c r="A19" s="466"/>
      <c r="B19" s="467"/>
      <c r="C19" s="468"/>
      <c r="D19" s="268"/>
      <c r="E19" s="269"/>
      <c r="F19" s="270"/>
      <c r="G19" s="271"/>
      <c r="H19" s="271"/>
      <c r="I19" s="271"/>
      <c r="J19" s="271"/>
      <c r="K19" s="266"/>
      <c r="L19" s="257"/>
      <c r="M19" s="273"/>
      <c r="N19" s="276"/>
      <c r="P19" s="267"/>
      <c r="Q19" s="267"/>
      <c r="R19" s="267"/>
      <c r="S19" s="267"/>
      <c r="T19" s="267"/>
      <c r="U19" s="267"/>
      <c r="V19" s="267"/>
    </row>
    <row r="20" spans="1:22">
      <c r="A20" s="469"/>
      <c r="B20" s="470"/>
      <c r="C20" s="471"/>
      <c r="D20" s="268"/>
      <c r="E20" s="269"/>
      <c r="F20" s="270"/>
      <c r="G20" s="271"/>
      <c r="H20" s="271"/>
      <c r="I20" s="271"/>
      <c r="J20" s="271"/>
      <c r="K20" s="266"/>
      <c r="L20" s="257"/>
      <c r="M20" s="273"/>
      <c r="N20" s="276"/>
      <c r="P20" s="267"/>
      <c r="Q20" s="267"/>
      <c r="R20" s="267"/>
      <c r="S20" s="267"/>
      <c r="T20" s="267"/>
      <c r="U20" s="267"/>
      <c r="V20" s="267"/>
    </row>
    <row r="21" spans="1:22">
      <c r="A21" s="643" t="str">
        <f>IF(Langue=0,M22,N22)</f>
        <v>RIGHT-OF-USE ASSETS</v>
      </c>
      <c r="B21" s="644"/>
      <c r="C21" s="645"/>
      <c r="D21" s="636" t="str">
        <f t="shared" ref="D21:K21" si="1">+D8</f>
        <v xml:space="preserve">Net Balance at Beginning of Year </v>
      </c>
      <c r="E21" s="636" t="str">
        <f t="shared" si="1"/>
        <v>Acquisitions</v>
      </c>
      <c r="F21" s="636" t="str">
        <f t="shared" si="1"/>
        <v>Disposal /Write-down</v>
      </c>
      <c r="G21" s="636" t="str">
        <f t="shared" si="1"/>
        <v>Income (Loss) - Statement of Income</v>
      </c>
      <c r="H21" s="636" t="str">
        <f t="shared" si="1"/>
        <v>Amortization</v>
      </c>
      <c r="I21" s="636" t="str">
        <f t="shared" si="1"/>
        <v>Adjustment to Accumulated Amortization</v>
      </c>
      <c r="J21" s="636" t="str">
        <f t="shared" si="1"/>
        <v>Other</v>
      </c>
      <c r="K21" s="638" t="str">
        <f t="shared" si="1"/>
        <v>Net Balance at End of Year</v>
      </c>
      <c r="L21" s="257"/>
      <c r="M21" s="273"/>
      <c r="N21" s="276"/>
      <c r="P21" s="267"/>
      <c r="Q21" s="267"/>
      <c r="R21" s="267"/>
      <c r="S21" s="267"/>
      <c r="T21" s="267"/>
      <c r="U21" s="267"/>
      <c r="V21" s="267"/>
    </row>
    <row r="22" spans="1:22">
      <c r="A22" s="646"/>
      <c r="B22" s="647"/>
      <c r="C22" s="648"/>
      <c r="D22" s="637"/>
      <c r="E22" s="637"/>
      <c r="F22" s="637"/>
      <c r="G22" s="637"/>
      <c r="H22" s="637"/>
      <c r="I22" s="637"/>
      <c r="J22" s="637"/>
      <c r="K22" s="639"/>
      <c r="L22" s="257"/>
      <c r="M22" s="273" t="s">
        <v>390</v>
      </c>
      <c r="N22" s="277" t="s">
        <v>290</v>
      </c>
      <c r="P22" s="267"/>
      <c r="Q22" s="267"/>
      <c r="R22" s="267"/>
      <c r="S22" s="267"/>
      <c r="T22" s="267"/>
      <c r="U22" s="267"/>
      <c r="V22" s="267"/>
    </row>
    <row r="23" spans="1:22">
      <c r="A23" s="646"/>
      <c r="B23" s="647"/>
      <c r="C23" s="648"/>
      <c r="D23" s="637"/>
      <c r="E23" s="637"/>
      <c r="F23" s="637"/>
      <c r="G23" s="637"/>
      <c r="H23" s="637"/>
      <c r="I23" s="637"/>
      <c r="J23" s="637"/>
      <c r="K23" s="639"/>
      <c r="L23" s="254"/>
      <c r="M23" s="273"/>
      <c r="N23" s="276"/>
      <c r="P23" s="267"/>
      <c r="Q23" s="267"/>
      <c r="R23" s="267"/>
      <c r="S23" s="267"/>
      <c r="T23" s="267"/>
      <c r="U23" s="267"/>
      <c r="V23" s="267"/>
    </row>
    <row r="24" spans="1:22">
      <c r="A24" s="646"/>
      <c r="B24" s="647"/>
      <c r="C24" s="648"/>
      <c r="D24" s="637"/>
      <c r="E24" s="637"/>
      <c r="F24" s="637"/>
      <c r="G24" s="637"/>
      <c r="H24" s="637"/>
      <c r="I24" s="637"/>
      <c r="J24" s="637"/>
      <c r="K24" s="639"/>
      <c r="L24" s="254"/>
      <c r="M24" s="273"/>
      <c r="N24" s="276"/>
      <c r="P24" s="267"/>
      <c r="Q24" s="267"/>
      <c r="R24" s="267"/>
      <c r="S24" s="267"/>
      <c r="T24" s="267"/>
      <c r="U24" s="267"/>
      <c r="V24" s="267"/>
    </row>
    <row r="25" spans="1:22">
      <c r="A25" s="646"/>
      <c r="B25" s="647"/>
      <c r="C25" s="648"/>
      <c r="D25" s="637"/>
      <c r="E25" s="637"/>
      <c r="F25" s="637"/>
      <c r="G25" s="637"/>
      <c r="H25" s="637"/>
      <c r="I25" s="637"/>
      <c r="J25" s="637"/>
      <c r="K25" s="639"/>
      <c r="L25" s="254"/>
      <c r="M25" s="273"/>
      <c r="N25" s="276"/>
      <c r="P25" s="267"/>
      <c r="Q25" s="267"/>
      <c r="R25" s="267"/>
      <c r="S25" s="267"/>
      <c r="T25" s="267"/>
      <c r="U25" s="267"/>
      <c r="V25" s="267"/>
    </row>
    <row r="26" spans="1:22">
      <c r="A26" s="640"/>
      <c r="B26" s="641"/>
      <c r="C26" s="642"/>
      <c r="D26" s="258" t="s">
        <v>43</v>
      </c>
      <c r="E26" s="259" t="s">
        <v>42</v>
      </c>
      <c r="F26" s="260" t="s">
        <v>44</v>
      </c>
      <c r="G26" s="260" t="s">
        <v>45</v>
      </c>
      <c r="H26" s="261" t="s">
        <v>46</v>
      </c>
      <c r="I26" s="259" t="s">
        <v>47</v>
      </c>
      <c r="J26" s="261" t="s">
        <v>48</v>
      </c>
      <c r="K26" s="262" t="s">
        <v>49</v>
      </c>
      <c r="L26" s="254"/>
      <c r="M26" s="273"/>
      <c r="N26" s="276"/>
      <c r="P26" s="267"/>
      <c r="Q26" s="267"/>
      <c r="R26" s="267"/>
      <c r="S26" s="267"/>
      <c r="T26" s="267"/>
      <c r="U26" s="267"/>
      <c r="V26" s="267"/>
    </row>
    <row r="27" spans="1:22" ht="29.25" customHeight="1">
      <c r="A27" s="649" t="str">
        <f>IF(Langue=0,M28,N28)</f>
        <v>RIGHT-OF-USE OWN USE PROPERTY, plant and equipment</v>
      </c>
      <c r="B27" s="650"/>
      <c r="C27" s="650"/>
      <c r="D27" s="651"/>
      <c r="E27" s="651"/>
      <c r="F27" s="651"/>
      <c r="G27" s="651"/>
      <c r="H27" s="651"/>
      <c r="I27" s="651"/>
      <c r="J27" s="651"/>
      <c r="K27" s="652"/>
      <c r="L27" s="254"/>
      <c r="M27" s="283" t="s">
        <v>308</v>
      </c>
      <c r="N27" s="276"/>
      <c r="P27" s="267"/>
      <c r="Q27" s="267"/>
      <c r="R27" s="267"/>
      <c r="S27" s="267"/>
      <c r="T27" s="267"/>
      <c r="U27" s="267"/>
      <c r="V27" s="267"/>
    </row>
    <row r="28" spans="1:22" ht="16.5" customHeight="1">
      <c r="A28" s="653" t="str">
        <f>IF(Langue=0,M29,N29)</f>
        <v>Computer equipment and furniture</v>
      </c>
      <c r="B28" s="654"/>
      <c r="C28" s="465" t="s">
        <v>203</v>
      </c>
      <c r="D28" s="263"/>
      <c r="E28" s="263"/>
      <c r="F28" s="263"/>
      <c r="G28" s="263"/>
      <c r="H28" s="263"/>
      <c r="I28" s="263"/>
      <c r="J28" s="263"/>
      <c r="K28" s="264">
        <f>+D28+E28-F28+G28-H28+I28+J28</f>
        <v>0</v>
      </c>
      <c r="L28" s="257"/>
      <c r="M28" s="284" t="s">
        <v>391</v>
      </c>
      <c r="N28" s="279" t="s">
        <v>421</v>
      </c>
      <c r="P28" s="267"/>
      <c r="Q28" s="267"/>
      <c r="R28" s="267"/>
      <c r="S28" s="267"/>
      <c r="T28" s="267"/>
      <c r="U28" s="267"/>
      <c r="V28" s="267"/>
    </row>
    <row r="29" spans="1:22">
      <c r="A29" s="655" t="str">
        <f>IF(Langue=0,M30,N30)</f>
        <v>Software</v>
      </c>
      <c r="B29" s="654"/>
      <c r="C29" s="465" t="s">
        <v>291</v>
      </c>
      <c r="D29" s="263"/>
      <c r="E29" s="263"/>
      <c r="F29" s="263"/>
      <c r="G29" s="263"/>
      <c r="H29" s="263"/>
      <c r="I29" s="263"/>
      <c r="J29" s="263"/>
      <c r="K29" s="264">
        <f>+D29+E29-F29+G29-H29+I29+J29</f>
        <v>0</v>
      </c>
      <c r="M29" s="280" t="s">
        <v>306</v>
      </c>
      <c r="N29" s="281" t="s">
        <v>303</v>
      </c>
      <c r="P29" s="267"/>
      <c r="Q29" s="267"/>
      <c r="R29" s="267"/>
      <c r="S29" s="267"/>
      <c r="T29" s="267"/>
      <c r="U29" s="267"/>
      <c r="V29" s="267"/>
    </row>
    <row r="30" spans="1:22">
      <c r="A30" s="653" t="str">
        <f>IF(Langue=0,M31,N31)</f>
        <v>Others</v>
      </c>
      <c r="B30" s="654"/>
      <c r="C30" s="465" t="s">
        <v>292</v>
      </c>
      <c r="D30" s="263"/>
      <c r="E30" s="263"/>
      <c r="F30" s="263"/>
      <c r="G30" s="263"/>
      <c r="H30" s="263"/>
      <c r="I30" s="263"/>
      <c r="J30" s="263"/>
      <c r="K30" s="264">
        <f>+D30+E30-F30+G30-H30+I30+J30</f>
        <v>0</v>
      </c>
      <c r="M30" s="282" t="s">
        <v>307</v>
      </c>
      <c r="N30" s="281" t="s">
        <v>304</v>
      </c>
      <c r="P30" s="267"/>
      <c r="Q30" s="267"/>
      <c r="R30" s="267"/>
      <c r="S30" s="267"/>
      <c r="T30" s="267"/>
      <c r="U30" s="267"/>
      <c r="V30" s="267"/>
    </row>
    <row r="31" spans="1:22">
      <c r="A31" s="663" t="s">
        <v>2</v>
      </c>
      <c r="B31" s="664"/>
      <c r="C31" s="472" t="s">
        <v>293</v>
      </c>
      <c r="D31" s="287">
        <f t="shared" ref="D31:K31" si="2">SUM(D28:D30)</f>
        <v>0</v>
      </c>
      <c r="E31" s="287">
        <f t="shared" si="2"/>
        <v>0</v>
      </c>
      <c r="F31" s="287">
        <f t="shared" si="2"/>
        <v>0</v>
      </c>
      <c r="G31" s="287">
        <f t="shared" si="2"/>
        <v>0</v>
      </c>
      <c r="H31" s="287">
        <f t="shared" si="2"/>
        <v>0</v>
      </c>
      <c r="I31" s="287">
        <f t="shared" si="2"/>
        <v>0</v>
      </c>
      <c r="J31" s="287">
        <f t="shared" si="2"/>
        <v>0</v>
      </c>
      <c r="K31" s="264">
        <f t="shared" si="2"/>
        <v>0</v>
      </c>
      <c r="M31" s="285" t="s">
        <v>0</v>
      </c>
      <c r="N31" s="281" t="s">
        <v>146</v>
      </c>
      <c r="P31" s="267"/>
      <c r="Q31" s="267"/>
      <c r="R31" s="267"/>
      <c r="S31" s="267"/>
      <c r="T31" s="267"/>
      <c r="U31" s="267"/>
      <c r="V31" s="267"/>
    </row>
    <row r="32" spans="1:22" ht="29.25" customHeight="1">
      <c r="A32" s="661" t="str">
        <f>IF(Langue=0,M44,N44)</f>
        <v>Total of Property, Plant and Equipment</v>
      </c>
      <c r="B32" s="662"/>
      <c r="C32" s="473" t="s">
        <v>312</v>
      </c>
      <c r="D32" s="288">
        <f>D31+D18</f>
        <v>0</v>
      </c>
      <c r="E32" s="288">
        <f t="shared" ref="E32:K32" si="3">E31+E18</f>
        <v>0</v>
      </c>
      <c r="F32" s="288">
        <f t="shared" si="3"/>
        <v>0</v>
      </c>
      <c r="G32" s="288">
        <f t="shared" si="3"/>
        <v>0</v>
      </c>
      <c r="H32" s="288">
        <f t="shared" si="3"/>
        <v>0</v>
      </c>
      <c r="I32" s="288">
        <f t="shared" si="3"/>
        <v>0</v>
      </c>
      <c r="J32" s="288">
        <f t="shared" si="3"/>
        <v>0</v>
      </c>
      <c r="K32" s="288">
        <f t="shared" si="3"/>
        <v>0</v>
      </c>
      <c r="M32" s="285"/>
      <c r="N32" s="281"/>
      <c r="P32" s="267"/>
      <c r="Q32" s="267"/>
      <c r="R32" s="267"/>
      <c r="S32" s="267"/>
      <c r="T32" s="267"/>
      <c r="U32" s="267"/>
      <c r="V32" s="267"/>
    </row>
    <row r="33" spans="1:22">
      <c r="A33" s="272"/>
      <c r="B33" s="273"/>
      <c r="C33" s="273"/>
      <c r="D33" s="273"/>
      <c r="E33" s="273"/>
      <c r="F33" s="273"/>
      <c r="G33" s="273"/>
      <c r="H33" s="273"/>
      <c r="I33" s="273"/>
      <c r="J33" s="273"/>
      <c r="K33" s="274"/>
      <c r="M33" s="273"/>
      <c r="N33" s="273"/>
      <c r="P33" s="267"/>
      <c r="Q33" s="267"/>
      <c r="R33" s="267"/>
      <c r="S33" s="267"/>
      <c r="T33" s="267"/>
      <c r="U33" s="267"/>
      <c r="V33" s="267"/>
    </row>
    <row r="34" spans="1:22">
      <c r="A34" s="658">
        <f>+'1500'!A36+1</f>
        <v>6</v>
      </c>
      <c r="B34" s="659"/>
      <c r="C34" s="659"/>
      <c r="D34" s="659"/>
      <c r="E34" s="659"/>
      <c r="F34" s="659"/>
      <c r="G34" s="659"/>
      <c r="H34" s="659"/>
      <c r="I34" s="659"/>
      <c r="J34" s="659"/>
      <c r="K34" s="660"/>
      <c r="M34" s="273"/>
      <c r="N34" s="281"/>
      <c r="P34" s="267"/>
      <c r="Q34" s="267"/>
      <c r="R34" s="267"/>
      <c r="S34" s="267"/>
      <c r="T34" s="267"/>
      <c r="U34" s="267"/>
      <c r="V34" s="267"/>
    </row>
    <row r="35" spans="1:22">
      <c r="M35" s="245" t="s">
        <v>294</v>
      </c>
      <c r="N35" s="286" t="s">
        <v>295</v>
      </c>
      <c r="P35" s="267"/>
      <c r="Q35" s="267"/>
      <c r="R35" s="267"/>
      <c r="S35" s="267"/>
      <c r="T35" s="267"/>
      <c r="U35" s="267"/>
      <c r="V35" s="267"/>
    </row>
    <row r="36" spans="1:22">
      <c r="M36" s="245" t="s">
        <v>392</v>
      </c>
      <c r="N36" s="286" t="s">
        <v>396</v>
      </c>
      <c r="O36" s="359"/>
      <c r="P36" s="333"/>
      <c r="Q36" s="333"/>
      <c r="R36" s="333"/>
      <c r="S36" s="333"/>
      <c r="T36" s="333"/>
      <c r="U36" s="333"/>
      <c r="V36" s="267"/>
    </row>
    <row r="37" spans="1:22">
      <c r="M37" s="245" t="s">
        <v>296</v>
      </c>
      <c r="N37" s="286" t="s">
        <v>296</v>
      </c>
      <c r="P37" s="267"/>
      <c r="Q37" s="267"/>
      <c r="R37" s="267"/>
      <c r="S37" s="267"/>
      <c r="T37" s="267"/>
      <c r="U37" s="267"/>
      <c r="V37" s="267"/>
    </row>
    <row r="38" spans="1:22">
      <c r="M38" s="245" t="s">
        <v>395</v>
      </c>
      <c r="N38" s="286" t="s">
        <v>297</v>
      </c>
      <c r="P38" s="267"/>
      <c r="Q38" s="267"/>
      <c r="R38" s="267"/>
      <c r="S38" s="267"/>
      <c r="T38" s="267"/>
      <c r="U38" s="267"/>
      <c r="V38" s="267"/>
    </row>
    <row r="39" spans="1:22">
      <c r="M39" s="245" t="s">
        <v>298</v>
      </c>
      <c r="N39" s="286" t="s">
        <v>299</v>
      </c>
    </row>
    <row r="40" spans="1:22">
      <c r="M40" s="245" t="s">
        <v>280</v>
      </c>
      <c r="N40" s="286" t="s">
        <v>300</v>
      </c>
    </row>
    <row r="41" spans="1:22">
      <c r="M41" s="245" t="s">
        <v>393</v>
      </c>
      <c r="N41" s="286" t="s">
        <v>301</v>
      </c>
    </row>
    <row r="42" spans="1:22">
      <c r="M42" s="245" t="s">
        <v>0</v>
      </c>
      <c r="N42" s="286" t="s">
        <v>117</v>
      </c>
    </row>
    <row r="43" spans="1:22">
      <c r="M43" s="245" t="s">
        <v>394</v>
      </c>
      <c r="N43" s="286" t="s">
        <v>302</v>
      </c>
      <c r="O43" s="359"/>
      <c r="P43" s="359"/>
      <c r="Q43" s="359"/>
      <c r="R43" s="359"/>
      <c r="S43" s="359"/>
      <c r="T43" s="359"/>
    </row>
    <row r="44" spans="1:22">
      <c r="M44" s="273" t="s">
        <v>310</v>
      </c>
      <c r="N44" s="281" t="s">
        <v>311</v>
      </c>
    </row>
  </sheetData>
  <sheetProtection algorithmName="SHA-512" hashValue="N00JDCXyZjyePgHwjtEFxq3aqKEIn+xvnmS5un+u03iSlhbYJlpWjYRZ/G9krGuNrykl+Q+/gJ+6ekg8CyCpfg==" saltValue="XygvHD0vMnnJNpBW0/xSoA==" spinCount="100000" sheet="1" objects="1" scenarios="1" selectLockedCells="1"/>
  <mergeCells count="37">
    <mergeCell ref="A34:K34"/>
    <mergeCell ref="A17:B17"/>
    <mergeCell ref="A30:B30"/>
    <mergeCell ref="A32:B32"/>
    <mergeCell ref="A31:B31"/>
    <mergeCell ref="J21:J25"/>
    <mergeCell ref="K21:K25"/>
    <mergeCell ref="A26:C26"/>
    <mergeCell ref="A27:K27"/>
    <mergeCell ref="A28:B28"/>
    <mergeCell ref="A29:B29"/>
    <mergeCell ref="D21:D25"/>
    <mergeCell ref="E21:E25"/>
    <mergeCell ref="F21:F25"/>
    <mergeCell ref="G21:G25"/>
    <mergeCell ref="A14:K14"/>
    <mergeCell ref="A15:B15"/>
    <mergeCell ref="A16:B16"/>
    <mergeCell ref="A18:B18"/>
    <mergeCell ref="H21:H25"/>
    <mergeCell ref="I21:I25"/>
    <mergeCell ref="A21:C25"/>
    <mergeCell ref="H8:H12"/>
    <mergeCell ref="I8:I12"/>
    <mergeCell ref="J8:J12"/>
    <mergeCell ref="K8:K12"/>
    <mergeCell ref="A13:C13"/>
    <mergeCell ref="A8:C12"/>
    <mergeCell ref="D8:D12"/>
    <mergeCell ref="E8:E12"/>
    <mergeCell ref="F8:F12"/>
    <mergeCell ref="G8:G12"/>
    <mergeCell ref="A3:K3"/>
    <mergeCell ref="A4:K4"/>
    <mergeCell ref="A5:K5"/>
    <mergeCell ref="A6:K6"/>
    <mergeCell ref="A7:K7"/>
  </mergeCells>
  <conditionalFormatting sqref="A3">
    <cfRule type="expression" dxfId="11" priority="2">
      <formula>#REF!=0</formula>
    </cfRule>
  </conditionalFormatting>
  <conditionalFormatting sqref="A5:F5">
    <cfRule type="expression" dxfId="10" priority="3">
      <formula>#REF!=0</formula>
    </cfRule>
  </conditionalFormatting>
  <pageMargins left="0.70866141732283505" right="0.70866141732283505" top="1.2992125984252001" bottom="0.74803149606299202" header="0.31496062992126" footer="0.31496062992126"/>
  <pageSetup scale="47" orientation="landscape" r:id="rId1"/>
  <ignoredErrors>
    <ignoredError sqref="D13:K13 C15:C17 D26:K26 C28:C30 C18 C31:C32"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1" id="{00000000-000E-0000-0600-000001000000}">
            <xm:f>'\Coopératives\[Formulaire COOP_ 2015_VF_1.1.1.xlsx]Feuil1'!#REF!=0</xm:f>
            <x14:dxf>
              <font>
                <color theme="0"/>
              </font>
            </x14:dxf>
          </x14:cfRule>
          <xm:sqref>A4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673C-FC1F-404B-B971-5EDDC8B7AC3F}">
  <sheetPr codeName="Feuil12">
    <tabColor rgb="FFD5A208"/>
    <pageSetUpPr fitToPage="1"/>
  </sheetPr>
  <dimension ref="A1:J42"/>
  <sheetViews>
    <sheetView workbookViewId="0">
      <selection activeCell="B23" sqref="B23"/>
    </sheetView>
  </sheetViews>
  <sheetFormatPr baseColWidth="10" defaultColWidth="11.44140625" defaultRowHeight="14.4" outlineLevelCol="1"/>
  <cols>
    <col min="1" max="1" width="6" style="194" customWidth="1"/>
    <col min="2" max="2" width="97.88671875" style="190" customWidth="1"/>
    <col min="3" max="3" width="22.44140625" style="190" customWidth="1"/>
    <col min="4" max="4" width="1.44140625" style="190" customWidth="1"/>
    <col min="5" max="5" width="111.44140625" style="190" hidden="1" customWidth="1" outlineLevel="1"/>
    <col min="6" max="6" width="103" style="190" hidden="1" customWidth="1" outlineLevel="1"/>
    <col min="7" max="7" width="11.44140625" style="190" customWidth="1" collapsed="1"/>
    <col min="8" max="8" width="11.44140625" style="190" customWidth="1"/>
    <col min="9" max="9" width="11.44140625" style="190" hidden="1" customWidth="1"/>
    <col min="10" max="10" width="81.5546875" style="190" hidden="1" customWidth="1"/>
    <col min="11" max="13" width="11.44140625" style="190" customWidth="1"/>
    <col min="14" max="16384" width="11.44140625" style="190"/>
  </cols>
  <sheetData>
    <row r="1" spans="1:10" ht="24" customHeight="1">
      <c r="A1" s="291" t="str">
        <f>IF(Langue=0,"ANNEXE "&amp;'T des M - T of C'!A12,"SCHEDULE "&amp;'T des M - T of C'!A12)</f>
        <v>SCHEDULE 4040</v>
      </c>
      <c r="B1" s="292"/>
      <c r="C1" s="37" t="str">
        <f>Identification!A15</f>
        <v>ANNUAL STATEMENT OF THE POSITION OF AFFAIRS IN QUEBEC</v>
      </c>
      <c r="G1" s="335"/>
      <c r="H1" s="335"/>
      <c r="I1" s="331" t="s">
        <v>314</v>
      </c>
      <c r="J1" s="328" t="s">
        <v>379</v>
      </c>
    </row>
    <row r="2" spans="1:10">
      <c r="C2" s="234"/>
      <c r="G2" s="335"/>
      <c r="H2" s="335"/>
      <c r="I2" s="336"/>
      <c r="J2" s="336"/>
    </row>
    <row r="3" spans="1:10" ht="22.5" customHeight="1">
      <c r="A3" s="685">
        <f>Identification!G12</f>
        <v>0</v>
      </c>
      <c r="B3" s="686"/>
      <c r="C3" s="687"/>
      <c r="G3" s="335"/>
      <c r="H3" s="335"/>
      <c r="I3" s="335"/>
      <c r="J3" s="335"/>
    </row>
    <row r="4" spans="1:10" ht="22.5" customHeight="1">
      <c r="A4" s="688" t="str">
        <f>UPPER('T des M - T of C'!B12)</f>
        <v>NUMBER OF QUEBEC CONSUMER CREDIT FILES BY FINANCIAL INSTITUTIONS AND BANKS, FOR ASSESSMENT PURPOSES</v>
      </c>
      <c r="B4" s="689"/>
      <c r="C4" s="690"/>
      <c r="G4" s="335"/>
      <c r="H4" s="335"/>
      <c r="I4" s="335"/>
      <c r="J4" s="335"/>
    </row>
    <row r="5" spans="1:10" ht="22.5" customHeight="1">
      <c r="A5" s="691" t="str">
        <f>IF(Langue=0,"au "&amp;Identification!J19,"As at "&amp;Identification!J19)</f>
        <v xml:space="preserve">As at </v>
      </c>
      <c r="B5" s="692"/>
      <c r="C5" s="693"/>
      <c r="G5" s="335"/>
      <c r="H5" s="335"/>
      <c r="I5" s="335"/>
      <c r="J5" s="335"/>
    </row>
    <row r="6" spans="1:10">
      <c r="A6" s="694"/>
      <c r="B6" s="695"/>
      <c r="C6" s="696"/>
      <c r="E6" s="191" t="s">
        <v>210</v>
      </c>
      <c r="F6" s="192" t="s">
        <v>210</v>
      </c>
      <c r="G6" s="335"/>
      <c r="H6" s="335"/>
      <c r="I6" s="335"/>
      <c r="J6" s="335"/>
    </row>
    <row r="7" spans="1:10" ht="11.25" customHeight="1">
      <c r="A7" s="193"/>
      <c r="B7" s="194"/>
      <c r="C7" s="195"/>
      <c r="F7" s="196"/>
      <c r="G7" s="335"/>
      <c r="H7" s="335"/>
      <c r="I7" s="336"/>
      <c r="J7" s="336"/>
    </row>
    <row r="8" spans="1:10" ht="22.5" customHeight="1">
      <c r="A8" s="676"/>
      <c r="B8" s="677"/>
      <c r="C8" s="678"/>
      <c r="E8" s="197"/>
      <c r="F8" s="198"/>
      <c r="G8" s="335"/>
      <c r="H8" s="335"/>
      <c r="I8" s="336"/>
      <c r="J8" s="336"/>
    </row>
    <row r="9" spans="1:10" ht="15" customHeight="1">
      <c r="A9" s="679" t="str">
        <f>IF(Langue=0,E9,F9)</f>
        <v>Financial Institutions and Banks</v>
      </c>
      <c r="B9" s="680" t="str">
        <f>IF(Langue=0,D10,E10)</f>
        <v>Nombre</v>
      </c>
      <c r="C9" s="683" t="str">
        <f>IF(Langue=0,E10,F10)</f>
        <v>Number</v>
      </c>
      <c r="E9" s="199" t="s">
        <v>352</v>
      </c>
      <c r="F9" s="200" t="s">
        <v>353</v>
      </c>
      <c r="G9" s="335"/>
      <c r="H9" s="335"/>
      <c r="I9" s="665" t="s">
        <v>317</v>
      </c>
      <c r="J9" s="666" t="s">
        <v>399</v>
      </c>
    </row>
    <row r="10" spans="1:10" ht="15" customHeight="1">
      <c r="A10" s="681"/>
      <c r="B10" s="682"/>
      <c r="C10" s="684"/>
      <c r="E10" s="201" t="s">
        <v>10</v>
      </c>
      <c r="F10" s="202" t="s">
        <v>118</v>
      </c>
      <c r="G10" s="335"/>
      <c r="H10" s="335"/>
      <c r="I10" s="665"/>
      <c r="J10" s="666"/>
    </row>
    <row r="11" spans="1:10">
      <c r="A11" s="203"/>
      <c r="B11" s="204" t="s">
        <v>43</v>
      </c>
      <c r="C11" s="205" t="s">
        <v>42</v>
      </c>
      <c r="E11" s="201"/>
      <c r="F11" s="202"/>
      <c r="G11" s="335"/>
      <c r="H11" s="335"/>
      <c r="I11" s="665"/>
      <c r="J11" s="666"/>
    </row>
    <row r="12" spans="1:10">
      <c r="A12" s="474" t="s">
        <v>51</v>
      </c>
      <c r="B12" s="475" t="str">
        <f t="shared" ref="B12:B19" si="0">IF(Langue=0,E12,F12)</f>
        <v>Desjardins Group</v>
      </c>
      <c r="C12" s="208"/>
      <c r="E12" s="209" t="s">
        <v>211</v>
      </c>
      <c r="F12" s="210" t="s">
        <v>217</v>
      </c>
      <c r="G12" s="335"/>
      <c r="H12" s="335"/>
      <c r="I12" s="336"/>
      <c r="J12" s="666"/>
    </row>
    <row r="13" spans="1:10">
      <c r="A13" s="474" t="s">
        <v>23</v>
      </c>
      <c r="B13" s="475" t="str">
        <f t="shared" si="0"/>
        <v>Royal Bank Group</v>
      </c>
      <c r="C13" s="208"/>
      <c r="E13" s="211" t="s">
        <v>212</v>
      </c>
      <c r="F13" s="196" t="s">
        <v>218</v>
      </c>
      <c r="G13" s="335"/>
      <c r="H13" s="335"/>
      <c r="I13" s="336"/>
      <c r="J13" s="666"/>
    </row>
    <row r="14" spans="1:10">
      <c r="A14" s="474" t="s">
        <v>24</v>
      </c>
      <c r="B14" s="475" t="str">
        <f>IF(Langue=0,E14,F14)</f>
        <v>CIBC Group</v>
      </c>
      <c r="C14" s="208"/>
      <c r="E14" s="189" t="s">
        <v>213</v>
      </c>
      <c r="F14" s="196" t="s">
        <v>219</v>
      </c>
      <c r="G14" s="335"/>
      <c r="H14" s="335"/>
      <c r="I14" s="340"/>
      <c r="J14" s="337"/>
    </row>
    <row r="15" spans="1:10">
      <c r="A15" s="474" t="s">
        <v>25</v>
      </c>
      <c r="B15" s="475" t="str">
        <f t="shared" si="0"/>
        <v>Bank of Montreal Group</v>
      </c>
      <c r="C15" s="208"/>
      <c r="E15" s="189" t="s">
        <v>214</v>
      </c>
      <c r="F15" s="196" t="s">
        <v>220</v>
      </c>
      <c r="G15" s="335"/>
      <c r="H15" s="335"/>
      <c r="I15" s="336"/>
      <c r="J15" s="337"/>
    </row>
    <row r="16" spans="1:10">
      <c r="A16" s="474" t="s">
        <v>41</v>
      </c>
      <c r="B16" s="475" t="str">
        <f t="shared" si="0"/>
        <v>Toronto Dominion Bank Group</v>
      </c>
      <c r="C16" s="208"/>
      <c r="E16" s="189" t="s">
        <v>221</v>
      </c>
      <c r="F16" s="196" t="s">
        <v>222</v>
      </c>
      <c r="G16" s="335"/>
      <c r="H16" s="335"/>
      <c r="I16" s="336"/>
      <c r="J16" s="336"/>
    </row>
    <row r="17" spans="1:10">
      <c r="A17" s="474" t="s">
        <v>19</v>
      </c>
      <c r="B17" s="475" t="str">
        <f t="shared" si="0"/>
        <v>National Bank Group</v>
      </c>
      <c r="C17" s="208"/>
      <c r="E17" s="189" t="s">
        <v>215</v>
      </c>
      <c r="F17" s="196" t="s">
        <v>422</v>
      </c>
      <c r="G17" s="335"/>
      <c r="H17" s="335"/>
      <c r="I17" s="336"/>
      <c r="J17" s="336"/>
    </row>
    <row r="18" spans="1:10">
      <c r="A18" s="474" t="s">
        <v>20</v>
      </c>
      <c r="B18" s="475" t="str">
        <f t="shared" si="0"/>
        <v>Nova Scotia Bank Group</v>
      </c>
      <c r="C18" s="208"/>
      <c r="E18" s="189" t="s">
        <v>216</v>
      </c>
      <c r="F18" s="196" t="s">
        <v>223</v>
      </c>
      <c r="G18" s="335"/>
      <c r="H18" s="335"/>
      <c r="I18" s="336"/>
      <c r="J18" s="336"/>
    </row>
    <row r="19" spans="1:10">
      <c r="A19" s="474" t="s">
        <v>21</v>
      </c>
      <c r="B19" s="476" t="str">
        <f t="shared" si="0"/>
        <v>Laurentienne Bank Group</v>
      </c>
      <c r="C19" s="208"/>
      <c r="E19" s="189" t="s">
        <v>224</v>
      </c>
      <c r="F19" s="196" t="s">
        <v>225</v>
      </c>
      <c r="G19" s="335"/>
      <c r="H19" s="335"/>
      <c r="I19" s="336"/>
      <c r="J19" s="336"/>
    </row>
    <row r="20" spans="1:10">
      <c r="A20" s="477" t="str">
        <f>IF(Langue=0,E20,F20)</f>
        <v>Other authorized financial institutions and banks</v>
      </c>
      <c r="B20" s="478"/>
      <c r="C20" s="208"/>
      <c r="E20" s="190" t="s">
        <v>348</v>
      </c>
      <c r="F20" s="196" t="s">
        <v>349</v>
      </c>
      <c r="G20" s="335"/>
      <c r="H20" s="335"/>
      <c r="I20" s="336"/>
      <c r="J20" s="336"/>
    </row>
    <row r="21" spans="1:10">
      <c r="A21" s="212">
        <v>100</v>
      </c>
      <c r="B21" s="207"/>
      <c r="C21" s="208"/>
      <c r="F21" s="196"/>
      <c r="G21" s="335"/>
      <c r="H21" s="335"/>
      <c r="I21" s="336"/>
      <c r="J21" s="336"/>
    </row>
    <row r="22" spans="1:10">
      <c r="A22" s="212">
        <v>110</v>
      </c>
      <c r="B22" s="207"/>
      <c r="C22" s="208"/>
      <c r="F22" s="196"/>
      <c r="G22" s="335"/>
      <c r="H22" s="335"/>
      <c r="I22" s="336"/>
      <c r="J22" s="336"/>
    </row>
    <row r="23" spans="1:10">
      <c r="A23" s="212">
        <v>120</v>
      </c>
      <c r="B23" s="207"/>
      <c r="C23" s="208"/>
      <c r="F23" s="196"/>
      <c r="G23" s="335"/>
      <c r="H23" s="335"/>
      <c r="I23" s="336"/>
      <c r="J23" s="336"/>
    </row>
    <row r="24" spans="1:10">
      <c r="A24" s="212">
        <v>130</v>
      </c>
      <c r="B24" s="207"/>
      <c r="C24" s="208"/>
      <c r="F24" s="196"/>
      <c r="G24" s="335"/>
      <c r="H24" s="335"/>
      <c r="I24" s="336"/>
      <c r="J24" s="336"/>
    </row>
    <row r="25" spans="1:10">
      <c r="A25" s="212">
        <v>140</v>
      </c>
      <c r="B25" s="207"/>
      <c r="C25" s="208"/>
      <c r="F25" s="196"/>
      <c r="G25" s="335"/>
      <c r="H25" s="335"/>
      <c r="I25" s="336"/>
      <c r="J25" s="336"/>
    </row>
    <row r="26" spans="1:10">
      <c r="A26" s="212">
        <v>150</v>
      </c>
      <c r="B26" s="207"/>
      <c r="C26" s="208"/>
      <c r="F26" s="196"/>
      <c r="G26" s="335"/>
      <c r="H26" s="335"/>
      <c r="I26" s="336"/>
      <c r="J26" s="336"/>
    </row>
    <row r="27" spans="1:10">
      <c r="A27" s="212">
        <v>160</v>
      </c>
      <c r="B27" s="207"/>
      <c r="C27" s="208"/>
      <c r="F27" s="196"/>
      <c r="G27" s="335"/>
      <c r="H27" s="335"/>
      <c r="I27" s="336"/>
      <c r="J27" s="336"/>
    </row>
    <row r="28" spans="1:10">
      <c r="A28" s="212">
        <v>170</v>
      </c>
      <c r="B28" s="207"/>
      <c r="C28" s="208"/>
      <c r="F28" s="196"/>
      <c r="G28" s="335"/>
      <c r="H28" s="335"/>
      <c r="I28" s="336"/>
      <c r="J28" s="336"/>
    </row>
    <row r="29" spans="1:10">
      <c r="A29" s="212">
        <v>180</v>
      </c>
      <c r="B29" s="213"/>
      <c r="C29" s="214"/>
      <c r="F29" s="196"/>
      <c r="G29" s="335"/>
      <c r="H29" s="335"/>
      <c r="I29" s="336"/>
      <c r="J29" s="336"/>
    </row>
    <row r="30" spans="1:10">
      <c r="A30" s="212">
        <v>190</v>
      </c>
      <c r="B30" s="207"/>
      <c r="C30" s="208"/>
      <c r="F30" s="196"/>
      <c r="G30" s="335"/>
      <c r="H30" s="335"/>
      <c r="I30" s="336"/>
      <c r="J30" s="336"/>
    </row>
    <row r="31" spans="1:10">
      <c r="A31" s="212">
        <v>200</v>
      </c>
      <c r="B31" s="247" t="str">
        <f>IF(Langue=0,E31,F31)</f>
        <v>Others</v>
      </c>
      <c r="C31" s="214"/>
      <c r="E31" s="190" t="s">
        <v>0</v>
      </c>
      <c r="F31" s="196" t="s">
        <v>146</v>
      </c>
      <c r="G31" s="335"/>
      <c r="H31" s="335"/>
      <c r="I31" s="336"/>
      <c r="J31" s="336"/>
    </row>
    <row r="32" spans="1:10" ht="23.25" customHeight="1">
      <c r="A32" s="296">
        <v>299</v>
      </c>
      <c r="B32" s="297" t="s">
        <v>318</v>
      </c>
      <c r="C32" s="298">
        <f>SUM(C12:C31)</f>
        <v>0</v>
      </c>
      <c r="F32" s="196"/>
      <c r="G32" s="335"/>
      <c r="H32" s="335"/>
      <c r="I32" s="336"/>
      <c r="J32" s="336"/>
    </row>
    <row r="33" spans="1:10">
      <c r="A33" s="670"/>
      <c r="B33" s="671"/>
      <c r="C33" s="672"/>
      <c r="F33" s="196"/>
      <c r="G33" s="335"/>
      <c r="H33" s="335"/>
      <c r="I33" s="336"/>
      <c r="J33" s="336"/>
    </row>
    <row r="34" spans="1:10">
      <c r="A34" s="193"/>
      <c r="B34" s="194"/>
      <c r="C34" s="195"/>
      <c r="F34" s="196"/>
      <c r="G34" s="335"/>
      <c r="H34" s="335"/>
      <c r="I34" s="336"/>
      <c r="J34" s="336"/>
    </row>
    <row r="35" spans="1:10" s="290" customFormat="1">
      <c r="A35" s="299">
        <v>300</v>
      </c>
      <c r="B35" s="300" t="str">
        <f>IF(Langue=0,E35,F35)</f>
        <v>Number of single credit files of Québec consumers held by the agent for assessment purposes</v>
      </c>
      <c r="C35" s="301"/>
      <c r="E35" s="248" t="s">
        <v>397</v>
      </c>
      <c r="F35" s="302" t="s">
        <v>329</v>
      </c>
      <c r="G35" s="250"/>
      <c r="H35" s="250"/>
      <c r="I35" s="330"/>
      <c r="J35" s="337" t="s">
        <v>313</v>
      </c>
    </row>
    <row r="36" spans="1:10">
      <c r="A36" s="193"/>
      <c r="B36" s="194"/>
      <c r="C36" s="195"/>
      <c r="F36" s="196"/>
      <c r="G36" s="335"/>
      <c r="H36" s="335"/>
      <c r="I36" s="336"/>
      <c r="J36" s="336"/>
    </row>
    <row r="37" spans="1:10">
      <c r="A37" s="193"/>
      <c r="B37" s="194"/>
      <c r="C37" s="195"/>
      <c r="F37" s="196"/>
      <c r="G37" s="335"/>
      <c r="H37" s="335"/>
      <c r="I37" s="336"/>
      <c r="J37" s="336"/>
    </row>
    <row r="38" spans="1:10" s="189" customFormat="1" ht="35.25" customHeight="1">
      <c r="A38" s="673" t="str">
        <f>IF(Langue=0,E38,F38)</f>
        <v>N. B. The number of single credit files of Québec consumers must be audited by an independent auditor.</v>
      </c>
      <c r="B38" s="674"/>
      <c r="C38" s="675"/>
      <c r="E38" s="217" t="s">
        <v>398</v>
      </c>
      <c r="F38" s="68" t="s">
        <v>330</v>
      </c>
      <c r="G38" s="338"/>
      <c r="H38" s="338"/>
      <c r="I38" s="339"/>
      <c r="J38" s="339"/>
    </row>
    <row r="39" spans="1:10">
      <c r="A39" s="193"/>
      <c r="B39" s="194"/>
      <c r="C39" s="195"/>
      <c r="F39" s="196"/>
      <c r="G39" s="335"/>
      <c r="H39" s="335"/>
      <c r="I39" s="336"/>
      <c r="J39" s="336"/>
    </row>
    <row r="40" spans="1:10">
      <c r="A40" s="193"/>
      <c r="B40" s="194"/>
      <c r="C40" s="195"/>
      <c r="F40" s="196"/>
      <c r="G40" s="335"/>
      <c r="H40" s="335"/>
      <c r="I40" s="336"/>
      <c r="J40" s="336"/>
    </row>
    <row r="41" spans="1:10" s="189" customFormat="1">
      <c r="A41" s="201"/>
      <c r="B41" s="190"/>
      <c r="C41" s="216"/>
      <c r="F41" s="196"/>
      <c r="G41" s="338"/>
      <c r="H41" s="338"/>
      <c r="I41" s="339"/>
      <c r="J41" s="339"/>
    </row>
    <row r="42" spans="1:10">
      <c r="A42" s="667">
        <f>'1600'!A34+1</f>
        <v>7</v>
      </c>
      <c r="B42" s="668"/>
      <c r="C42" s="669"/>
      <c r="F42" s="196"/>
      <c r="I42" s="326"/>
      <c r="J42" s="326"/>
    </row>
  </sheetData>
  <sheetProtection algorithmName="SHA-512" hashValue="tItl8EO6mzf0B4PQOKvx1yRsrPBXG6lB+ew2P0HVdT2ARU8wLRYIXtZJj0YsqmXnMwYKQkkefsj2wy8hrGH2+w==" saltValue="RUzjTDU0chw0cbeY4A+Q4g==" spinCount="100000" sheet="1" objects="1" scenarios="1" selectLockedCells="1"/>
  <mergeCells count="12">
    <mergeCell ref="A8:C8"/>
    <mergeCell ref="A9:B10"/>
    <mergeCell ref="C9:C10"/>
    <mergeCell ref="A3:C3"/>
    <mergeCell ref="A4:C4"/>
    <mergeCell ref="A5:C5"/>
    <mergeCell ref="A6:C6"/>
    <mergeCell ref="I9:I11"/>
    <mergeCell ref="J9:J13"/>
    <mergeCell ref="A42:C42"/>
    <mergeCell ref="A33:C33"/>
    <mergeCell ref="A38:C38"/>
  </mergeCells>
  <printOptions horizontalCentered="1"/>
  <pageMargins left="0.39370078740157499" right="0.39370078740157499" top="0.59055118110236204" bottom="0.59055118110236204" header="0.31496062992126" footer="0.31496062992126"/>
  <pageSetup scale="96" orientation="portrait" r:id="rId1"/>
  <ignoredErrors>
    <ignoredError sqref="E6:F6 A12:A19 B11:C11" numberStoredAsText="1"/>
    <ignoredError sqref="B12:B13 B31 A20 B15:B19"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7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700-000001000000}">
            <xm:f>'\Coopératives\[Formulaire COOP_ 2015_VF_1.1.1.xlsx]Feuil1'!#REF!=0</xm:f>
            <x14:dxf>
              <font>
                <color theme="0"/>
              </font>
            </x14:dxf>
          </x14:cfRule>
          <xm:sqref>A6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1E88-9471-4988-8C84-C407F3391B2F}">
  <sheetPr codeName="Feuil14">
    <tabColor rgb="FFD5A208"/>
    <pageSetUpPr fitToPage="1"/>
  </sheetPr>
  <dimension ref="A1:AA43"/>
  <sheetViews>
    <sheetView topLeftCell="A10" zoomScaleNormal="100" workbookViewId="0">
      <selection activeCell="C11" sqref="C11"/>
    </sheetView>
  </sheetViews>
  <sheetFormatPr baseColWidth="10" defaultColWidth="11.44140625" defaultRowHeight="14.4" outlineLevelCol="1"/>
  <cols>
    <col min="1" max="1" width="6" style="194" customWidth="1"/>
    <col min="2" max="2" width="57.44140625" style="190" customWidth="1"/>
    <col min="3" max="3" width="20.88671875" style="190" customWidth="1"/>
    <col min="4" max="8" width="20.6640625" style="190" customWidth="1"/>
    <col min="9" max="9" width="1.44140625" style="190" customWidth="1"/>
    <col min="10" max="10" width="62.5546875" style="190" hidden="1" customWidth="1" outlineLevel="1"/>
    <col min="11" max="11" width="60" style="190" hidden="1" customWidth="1" outlineLevel="1"/>
    <col min="12" max="12" width="11.44140625" style="190" hidden="1" customWidth="1" collapsed="1"/>
    <col min="13" max="13" width="11.44140625" style="190" hidden="1" customWidth="1"/>
    <col min="14" max="14" width="63.44140625" style="190" hidden="1" customWidth="1"/>
    <col min="15" max="21" width="11.44140625" style="190" hidden="1" customWidth="1"/>
    <col min="22" max="27" width="11.44140625" style="363" hidden="1" customWidth="1"/>
    <col min="28" max="16384" width="11.44140625" style="190"/>
  </cols>
  <sheetData>
    <row r="1" spans="1:27" ht="24" customHeight="1">
      <c r="A1" s="699" t="str">
        <f>IF(Langue=0,"ANNEXE "&amp;'T des M - T of C'!A13,"SCHEDULE "&amp;'T des M - T of C'!A13)</f>
        <v>SCHEDULE 4050</v>
      </c>
      <c r="B1" s="700"/>
      <c r="C1" s="241"/>
      <c r="D1" s="241"/>
      <c r="E1" s="241"/>
      <c r="F1" s="241"/>
      <c r="G1" s="241"/>
      <c r="H1" s="37" t="str">
        <f>Identification!A15</f>
        <v>ANNUAL STATEMENT OF THE POSITION OF AFFAIRS IN QUEBEC</v>
      </c>
      <c r="L1" s="335"/>
      <c r="M1" s="335"/>
      <c r="N1" s="335"/>
    </row>
    <row r="2" spans="1:27">
      <c r="A2" s="193"/>
      <c r="C2" s="233"/>
      <c r="D2" s="233"/>
      <c r="E2" s="233"/>
      <c r="F2" s="233"/>
      <c r="G2" s="233"/>
      <c r="H2" s="234"/>
      <c r="L2" s="335"/>
      <c r="M2" s="335"/>
      <c r="N2" s="335"/>
    </row>
    <row r="3" spans="1:27" ht="22.5" customHeight="1">
      <c r="A3" s="685">
        <f>Identification!G12</f>
        <v>0</v>
      </c>
      <c r="B3" s="686"/>
      <c r="C3" s="686"/>
      <c r="D3" s="686"/>
      <c r="E3" s="686"/>
      <c r="F3" s="686"/>
      <c r="G3" s="686"/>
      <c r="H3" s="687"/>
      <c r="L3" s="335"/>
      <c r="M3" s="335"/>
      <c r="N3" s="335"/>
    </row>
    <row r="4" spans="1:27" ht="22.5" customHeight="1">
      <c r="A4" s="688" t="str">
        <f>UPPER('T des M - T of C'!B13)</f>
        <v>PRODUCTS BY FINANCIAL INSTITUTION, BANK AND TELECOMMUNICATIONS COMPANY</v>
      </c>
      <c r="B4" s="689"/>
      <c r="C4" s="689"/>
      <c r="D4" s="689"/>
      <c r="E4" s="689"/>
      <c r="F4" s="689"/>
      <c r="G4" s="689"/>
      <c r="H4" s="690"/>
      <c r="L4" s="335"/>
      <c r="M4" s="335"/>
      <c r="N4" s="335"/>
    </row>
    <row r="5" spans="1:27" ht="22.5" customHeight="1">
      <c r="A5" s="691" t="str">
        <f>IF(Langue=0,"au "&amp;Identification!J19,"As at "&amp;Identification!J19)</f>
        <v xml:space="preserve">As at </v>
      </c>
      <c r="B5" s="692"/>
      <c r="C5" s="692"/>
      <c r="D5" s="692"/>
      <c r="E5" s="692"/>
      <c r="F5" s="692"/>
      <c r="G5" s="692"/>
      <c r="H5" s="693"/>
      <c r="L5" s="335"/>
      <c r="M5" s="335"/>
      <c r="N5" s="335"/>
    </row>
    <row r="6" spans="1:27">
      <c r="A6" s="694"/>
      <c r="B6" s="695"/>
      <c r="C6" s="695"/>
      <c r="D6" s="695"/>
      <c r="E6" s="695"/>
      <c r="F6" s="695"/>
      <c r="G6" s="695"/>
      <c r="H6" s="696"/>
      <c r="J6" s="191"/>
      <c r="K6" s="192"/>
      <c r="L6" s="335"/>
      <c r="M6" s="335"/>
      <c r="N6" s="335"/>
    </row>
    <row r="7" spans="1:27" ht="11.25" customHeight="1">
      <c r="A7" s="193"/>
      <c r="B7" s="242"/>
      <c r="C7" s="242"/>
      <c r="D7" s="242"/>
      <c r="E7" s="242"/>
      <c r="F7" s="242"/>
      <c r="G7" s="242"/>
      <c r="H7" s="195"/>
      <c r="K7" s="196"/>
      <c r="L7" s="335"/>
      <c r="M7" s="335"/>
      <c r="N7" s="335"/>
    </row>
    <row r="8" spans="1:27" ht="22.5" customHeight="1">
      <c r="A8" s="676"/>
      <c r="B8" s="677"/>
      <c r="C8" s="677"/>
      <c r="D8" s="677"/>
      <c r="E8" s="677"/>
      <c r="F8" s="677"/>
      <c r="G8" s="677"/>
      <c r="H8" s="678"/>
      <c r="J8" s="197"/>
      <c r="K8" s="198"/>
      <c r="L8" s="335"/>
      <c r="M8" s="335"/>
      <c r="N8" s="335"/>
    </row>
    <row r="9" spans="1:27" s="379" customFormat="1" ht="15" customHeight="1">
      <c r="A9" s="697" t="str">
        <f>IF(Langue=0,J9,K9)</f>
        <v>Financial Institutions, Banks and Télécomminucations Companies</v>
      </c>
      <c r="B9" s="698"/>
      <c r="C9" s="380" t="str">
        <f>IF(Langue=0,J27,K27)</f>
        <v>Product #1</v>
      </c>
      <c r="D9" s="380" t="str">
        <f>IF(Langue=0,J28,K28)</f>
        <v>Product #2</v>
      </c>
      <c r="E9" s="380" t="str">
        <f>IF(Langue=0,J29,K29)</f>
        <v>Product #3</v>
      </c>
      <c r="F9" s="380" t="str">
        <f>IF(Langue=0,J30,K30)</f>
        <v>Product #4</v>
      </c>
      <c r="G9" s="380" t="str">
        <f>IF(Langue=0,$J$31,$K$31)</f>
        <v>Product #5</v>
      </c>
      <c r="H9" s="381" t="str">
        <f>IF(Langue=0,$J$32,$K$32)</f>
        <v>Product #6</v>
      </c>
      <c r="J9" s="382" t="s">
        <v>415</v>
      </c>
      <c r="K9" s="383" t="s">
        <v>416</v>
      </c>
      <c r="L9" s="384"/>
      <c r="M9" s="335"/>
      <c r="N9" s="335"/>
      <c r="O9" s="386" t="s">
        <v>333</v>
      </c>
      <c r="P9" s="386" t="s">
        <v>334</v>
      </c>
      <c r="Q9" s="386" t="s">
        <v>335</v>
      </c>
      <c r="R9" s="386" t="s">
        <v>336</v>
      </c>
      <c r="S9" s="386" t="s">
        <v>337</v>
      </c>
      <c r="T9" s="386" t="s">
        <v>338</v>
      </c>
      <c r="U9" s="386"/>
      <c r="V9" s="387" t="s">
        <v>333</v>
      </c>
      <c r="W9" s="387" t="s">
        <v>334</v>
      </c>
      <c r="X9" s="387" t="s">
        <v>335</v>
      </c>
      <c r="Y9" s="387" t="s">
        <v>336</v>
      </c>
      <c r="Z9" s="387" t="s">
        <v>337</v>
      </c>
      <c r="AA9" s="387" t="s">
        <v>338</v>
      </c>
    </row>
    <row r="10" spans="1:27" s="379" customFormat="1" ht="29.1" customHeight="1">
      <c r="A10" s="388"/>
      <c r="B10" s="389" t="s">
        <v>43</v>
      </c>
      <c r="J10" s="390"/>
      <c r="K10" s="391"/>
      <c r="L10" s="384"/>
      <c r="M10" s="335"/>
      <c r="N10" s="335"/>
      <c r="U10" s="386"/>
      <c r="V10" s="392" t="s">
        <v>42</v>
      </c>
      <c r="W10" s="389" t="s">
        <v>44</v>
      </c>
      <c r="X10" s="392" t="s">
        <v>45</v>
      </c>
      <c r="Y10" s="389" t="s">
        <v>46</v>
      </c>
      <c r="Z10" s="392" t="s">
        <v>47</v>
      </c>
      <c r="AA10" s="389" t="s">
        <v>48</v>
      </c>
    </row>
    <row r="11" spans="1:27" ht="15" customHeight="1">
      <c r="A11" s="484" t="s">
        <v>51</v>
      </c>
      <c r="B11" s="485" t="str">
        <f>IF(Langue=0,J26,K26)</f>
        <v>Product name</v>
      </c>
      <c r="C11" s="224"/>
      <c r="D11" s="224"/>
      <c r="E11" s="224"/>
      <c r="F11" s="224"/>
      <c r="G11" s="224"/>
      <c r="H11" s="313"/>
      <c r="J11" s="390"/>
      <c r="K11" s="391"/>
      <c r="L11" s="384"/>
      <c r="M11" s="335"/>
      <c r="N11" s="335"/>
      <c r="O11" s="482">
        <f t="shared" ref="O11:T11" si="0">C11</f>
        <v>0</v>
      </c>
      <c r="P11" s="482">
        <f t="shared" si="0"/>
        <v>0</v>
      </c>
      <c r="Q11" s="482">
        <f t="shared" si="0"/>
        <v>0</v>
      </c>
      <c r="R11" s="482">
        <f t="shared" si="0"/>
        <v>0</v>
      </c>
      <c r="S11" s="482">
        <f t="shared" si="0"/>
        <v>0</v>
      </c>
      <c r="T11" s="482">
        <f t="shared" si="0"/>
        <v>0</v>
      </c>
      <c r="V11" s="364" t="str">
        <f>IF(C$11="","",O11)</f>
        <v/>
      </c>
      <c r="W11" s="364" t="str">
        <f t="shared" ref="W11:Z11" si="1">IF(D$11="","",P11)</f>
        <v/>
      </c>
      <c r="X11" s="364" t="str">
        <f t="shared" si="1"/>
        <v/>
      </c>
      <c r="Y11" s="364" t="str">
        <f t="shared" si="1"/>
        <v/>
      </c>
      <c r="Z11" s="364" t="str">
        <f t="shared" si="1"/>
        <v/>
      </c>
      <c r="AA11" s="364" t="str">
        <f>IF(H$11="","",T11)</f>
        <v/>
      </c>
    </row>
    <row r="12" spans="1:27" ht="25.5" customHeight="1">
      <c r="A12" s="486" t="s">
        <v>23</v>
      </c>
      <c r="B12" s="487" t="str">
        <f t="shared" ref="B12:B24" si="2">IF(Langue=0,J12,K12)</f>
        <v>Desjardins Group</v>
      </c>
      <c r="C12" s="311"/>
      <c r="D12" s="311"/>
      <c r="E12" s="311"/>
      <c r="F12" s="311"/>
      <c r="G12" s="311"/>
      <c r="H12" s="311"/>
      <c r="J12" s="209" t="s">
        <v>211</v>
      </c>
      <c r="K12" s="210" t="s">
        <v>217</v>
      </c>
      <c r="L12" s="335"/>
      <c r="M12" s="335"/>
      <c r="N12" s="335"/>
      <c r="O12" s="483" t="b">
        <v>0</v>
      </c>
      <c r="P12" s="483" t="b">
        <v>0</v>
      </c>
      <c r="Q12" s="483" t="b">
        <v>0</v>
      </c>
      <c r="R12" s="483" t="b">
        <v>0</v>
      </c>
      <c r="S12" s="483" t="b">
        <v>0</v>
      </c>
      <c r="T12" s="483" t="b">
        <v>0</v>
      </c>
      <c r="V12" s="364" t="str">
        <f>IF(C$11="","",O12)</f>
        <v/>
      </c>
      <c r="W12" s="364" t="str">
        <f t="shared" ref="W12:AA24" si="3">IF(D$11="","",P12)</f>
        <v/>
      </c>
      <c r="X12" s="364" t="str">
        <f t="shared" si="3"/>
        <v/>
      </c>
      <c r="Y12" s="364" t="str">
        <f t="shared" si="3"/>
        <v/>
      </c>
      <c r="Z12" s="364" t="str">
        <f t="shared" si="3"/>
        <v/>
      </c>
      <c r="AA12" s="364" t="str">
        <f t="shared" si="3"/>
        <v/>
      </c>
    </row>
    <row r="13" spans="1:27" ht="25.5" customHeight="1">
      <c r="A13" s="486" t="s">
        <v>24</v>
      </c>
      <c r="B13" s="487" t="str">
        <f t="shared" si="2"/>
        <v>Royal Bank Group</v>
      </c>
      <c r="C13" s="311"/>
      <c r="D13" s="311"/>
      <c r="E13" s="311"/>
      <c r="F13" s="311"/>
      <c r="G13" s="311"/>
      <c r="H13" s="311"/>
      <c r="J13" s="211" t="s">
        <v>212</v>
      </c>
      <c r="K13" s="196" t="s">
        <v>218</v>
      </c>
      <c r="L13" s="335"/>
      <c r="M13" s="335"/>
      <c r="N13" s="335"/>
      <c r="O13" s="483" t="b">
        <v>0</v>
      </c>
      <c r="P13" s="483" t="b">
        <v>0</v>
      </c>
      <c r="Q13" s="483" t="b">
        <v>0</v>
      </c>
      <c r="R13" s="483" t="b">
        <v>0</v>
      </c>
      <c r="S13" s="483" t="b">
        <v>0</v>
      </c>
      <c r="T13" s="483" t="b">
        <v>0</v>
      </c>
      <c r="V13" s="364" t="str">
        <f t="shared" ref="V13:V24" si="4">IF(C$11="","",O13)</f>
        <v/>
      </c>
      <c r="W13" s="364" t="str">
        <f t="shared" si="3"/>
        <v/>
      </c>
      <c r="X13" s="364" t="str">
        <f t="shared" si="3"/>
        <v/>
      </c>
      <c r="Y13" s="364" t="str">
        <f t="shared" si="3"/>
        <v/>
      </c>
      <c r="Z13" s="364" t="str">
        <f t="shared" si="3"/>
        <v/>
      </c>
      <c r="AA13" s="364" t="str">
        <f t="shared" si="3"/>
        <v/>
      </c>
    </row>
    <row r="14" spans="1:27" ht="25.5" customHeight="1">
      <c r="A14" s="486" t="s">
        <v>25</v>
      </c>
      <c r="B14" s="487" t="str">
        <f t="shared" si="2"/>
        <v>CIBC Group</v>
      </c>
      <c r="C14" s="311"/>
      <c r="D14" s="311"/>
      <c r="E14" s="311"/>
      <c r="F14" s="311"/>
      <c r="G14" s="311"/>
      <c r="H14" s="311"/>
      <c r="J14" s="189" t="s">
        <v>213</v>
      </c>
      <c r="K14" s="196" t="s">
        <v>219</v>
      </c>
      <c r="L14" s="335"/>
      <c r="M14" s="335"/>
      <c r="N14" s="335"/>
      <c r="O14" s="483" t="b">
        <v>0</v>
      </c>
      <c r="P14" s="483" t="b">
        <v>0</v>
      </c>
      <c r="Q14" s="483" t="b">
        <v>0</v>
      </c>
      <c r="R14" s="483" t="b">
        <v>0</v>
      </c>
      <c r="S14" s="483" t="b">
        <v>0</v>
      </c>
      <c r="T14" s="483" t="b">
        <v>0</v>
      </c>
      <c r="V14" s="364" t="str">
        <f t="shared" si="4"/>
        <v/>
      </c>
      <c r="W14" s="364" t="str">
        <f t="shared" si="3"/>
        <v/>
      </c>
      <c r="X14" s="364" t="str">
        <f t="shared" si="3"/>
        <v/>
      </c>
      <c r="Y14" s="364" t="str">
        <f t="shared" si="3"/>
        <v/>
      </c>
      <c r="Z14" s="364" t="str">
        <f t="shared" si="3"/>
        <v/>
      </c>
      <c r="AA14" s="364" t="str">
        <f t="shared" si="3"/>
        <v/>
      </c>
    </row>
    <row r="15" spans="1:27" ht="25.5" customHeight="1">
      <c r="A15" s="486" t="s">
        <v>41</v>
      </c>
      <c r="B15" s="487" t="str">
        <f t="shared" si="2"/>
        <v>Bank of Montreal Group</v>
      </c>
      <c r="C15" s="311"/>
      <c r="D15" s="311"/>
      <c r="E15" s="311"/>
      <c r="F15" s="311"/>
      <c r="G15" s="311"/>
      <c r="H15" s="311"/>
      <c r="J15" s="189" t="s">
        <v>214</v>
      </c>
      <c r="K15" s="196" t="s">
        <v>220</v>
      </c>
      <c r="L15" s="335"/>
      <c r="M15" s="335"/>
      <c r="N15" s="335"/>
      <c r="O15" s="483" t="b">
        <v>0</v>
      </c>
      <c r="P15" s="483" t="b">
        <v>0</v>
      </c>
      <c r="Q15" s="483" t="b">
        <v>0</v>
      </c>
      <c r="R15" s="483" t="b">
        <v>0</v>
      </c>
      <c r="S15" s="483" t="b">
        <v>0</v>
      </c>
      <c r="T15" s="483" t="b">
        <v>0</v>
      </c>
      <c r="V15" s="364" t="str">
        <f t="shared" si="4"/>
        <v/>
      </c>
      <c r="W15" s="364" t="str">
        <f t="shared" si="3"/>
        <v/>
      </c>
      <c r="X15" s="364" t="str">
        <f t="shared" si="3"/>
        <v/>
      </c>
      <c r="Y15" s="364" t="str">
        <f t="shared" si="3"/>
        <v/>
      </c>
      <c r="Z15" s="364" t="str">
        <f t="shared" si="3"/>
        <v/>
      </c>
      <c r="AA15" s="364" t="str">
        <f t="shared" si="3"/>
        <v/>
      </c>
    </row>
    <row r="16" spans="1:27" ht="25.5" customHeight="1">
      <c r="A16" s="486" t="s">
        <v>19</v>
      </c>
      <c r="B16" s="487" t="str">
        <f t="shared" si="2"/>
        <v>Toronto Dominion Bank Group</v>
      </c>
      <c r="C16" s="311"/>
      <c r="D16" s="311"/>
      <c r="E16" s="311"/>
      <c r="F16" s="311"/>
      <c r="G16" s="311"/>
      <c r="H16" s="311"/>
      <c r="J16" s="189" t="s">
        <v>221</v>
      </c>
      <c r="K16" s="196" t="s">
        <v>222</v>
      </c>
      <c r="L16" s="335"/>
      <c r="M16" s="335"/>
      <c r="N16" s="335"/>
      <c r="O16" s="483" t="b">
        <v>0</v>
      </c>
      <c r="P16" s="483" t="b">
        <v>0</v>
      </c>
      <c r="Q16" s="483" t="b">
        <v>0</v>
      </c>
      <c r="R16" s="483" t="b">
        <v>0</v>
      </c>
      <c r="S16" s="483" t="b">
        <v>0</v>
      </c>
      <c r="T16" s="483" t="b">
        <v>0</v>
      </c>
      <c r="V16" s="364" t="str">
        <f t="shared" si="4"/>
        <v/>
      </c>
      <c r="W16" s="364" t="str">
        <f t="shared" si="3"/>
        <v/>
      </c>
      <c r="X16" s="364" t="str">
        <f t="shared" si="3"/>
        <v/>
      </c>
      <c r="Y16" s="364" t="str">
        <f t="shared" si="3"/>
        <v/>
      </c>
      <c r="Z16" s="364" t="str">
        <f t="shared" si="3"/>
        <v/>
      </c>
      <c r="AA16" s="364" t="str">
        <f t="shared" si="3"/>
        <v/>
      </c>
    </row>
    <row r="17" spans="1:27" ht="25.5" customHeight="1">
      <c r="A17" s="486" t="s">
        <v>20</v>
      </c>
      <c r="B17" s="487" t="str">
        <f t="shared" si="2"/>
        <v>National Bank Group</v>
      </c>
      <c r="C17" s="311"/>
      <c r="D17" s="311"/>
      <c r="E17" s="311"/>
      <c r="F17" s="311"/>
      <c r="G17" s="311"/>
      <c r="H17" s="311"/>
      <c r="J17" s="189" t="s">
        <v>215</v>
      </c>
      <c r="K17" s="196" t="s">
        <v>422</v>
      </c>
      <c r="L17" s="335"/>
      <c r="M17" s="335"/>
      <c r="N17" s="335"/>
      <c r="O17" s="483" t="b">
        <v>0</v>
      </c>
      <c r="P17" s="483" t="b">
        <v>0</v>
      </c>
      <c r="Q17" s="483" t="b">
        <v>0</v>
      </c>
      <c r="R17" s="483" t="b">
        <v>0</v>
      </c>
      <c r="S17" s="483" t="b">
        <v>0</v>
      </c>
      <c r="T17" s="483" t="b">
        <v>0</v>
      </c>
      <c r="V17" s="364" t="str">
        <f t="shared" si="4"/>
        <v/>
      </c>
      <c r="W17" s="364" t="str">
        <f t="shared" si="3"/>
        <v/>
      </c>
      <c r="X17" s="364" t="str">
        <f t="shared" si="3"/>
        <v/>
      </c>
      <c r="Y17" s="364" t="str">
        <f t="shared" si="3"/>
        <v/>
      </c>
      <c r="Z17" s="364" t="str">
        <f t="shared" si="3"/>
        <v/>
      </c>
      <c r="AA17" s="364" t="str">
        <f t="shared" si="3"/>
        <v/>
      </c>
    </row>
    <row r="18" spans="1:27" ht="25.5" customHeight="1">
      <c r="A18" s="486" t="s">
        <v>21</v>
      </c>
      <c r="B18" s="487" t="str">
        <f t="shared" si="2"/>
        <v>Nova Scotia Bank Group</v>
      </c>
      <c r="C18" s="311"/>
      <c r="D18" s="311"/>
      <c r="E18" s="311"/>
      <c r="F18" s="311"/>
      <c r="G18" s="311"/>
      <c r="H18" s="311"/>
      <c r="J18" s="189" t="s">
        <v>216</v>
      </c>
      <c r="K18" s="196" t="s">
        <v>223</v>
      </c>
      <c r="L18" s="335"/>
      <c r="M18" s="335"/>
      <c r="N18" s="335"/>
      <c r="O18" s="483" t="b">
        <v>0</v>
      </c>
      <c r="P18" s="483" t="b">
        <v>0</v>
      </c>
      <c r="Q18" s="483" t="b">
        <v>0</v>
      </c>
      <c r="R18" s="483" t="b">
        <v>0</v>
      </c>
      <c r="S18" s="483" t="b">
        <v>0</v>
      </c>
      <c r="T18" s="483" t="b">
        <v>0</v>
      </c>
      <c r="V18" s="364" t="str">
        <f t="shared" si="4"/>
        <v/>
      </c>
      <c r="W18" s="364" t="str">
        <f t="shared" si="3"/>
        <v/>
      </c>
      <c r="X18" s="364" t="str">
        <f t="shared" si="3"/>
        <v/>
      </c>
      <c r="Y18" s="364" t="str">
        <f>IF(F$11="","",R18)</f>
        <v/>
      </c>
      <c r="Z18" s="364" t="str">
        <f t="shared" si="3"/>
        <v/>
      </c>
      <c r="AA18" s="364" t="str">
        <f t="shared" si="3"/>
        <v/>
      </c>
    </row>
    <row r="19" spans="1:27" ht="25.5" customHeight="1">
      <c r="A19" s="486" t="s">
        <v>57</v>
      </c>
      <c r="B19" s="487" t="str">
        <f t="shared" si="2"/>
        <v>Laurentienne Bank Group</v>
      </c>
      <c r="C19" s="311"/>
      <c r="D19" s="311"/>
      <c r="E19" s="311"/>
      <c r="F19" s="311"/>
      <c r="G19" s="311"/>
      <c r="H19" s="311"/>
      <c r="J19" s="189" t="s">
        <v>224</v>
      </c>
      <c r="K19" s="196" t="s">
        <v>225</v>
      </c>
      <c r="L19" s="335"/>
      <c r="M19" s="335"/>
      <c r="N19" s="335"/>
      <c r="O19" s="483" t="b">
        <v>0</v>
      </c>
      <c r="P19" s="483" t="b">
        <v>0</v>
      </c>
      <c r="Q19" s="483" t="b">
        <v>0</v>
      </c>
      <c r="R19" s="483" t="b">
        <v>0</v>
      </c>
      <c r="S19" s="483" t="b">
        <v>0</v>
      </c>
      <c r="T19" s="483" t="b">
        <v>0</v>
      </c>
      <c r="V19" s="364" t="str">
        <f t="shared" si="4"/>
        <v/>
      </c>
      <c r="W19" s="364" t="str">
        <f t="shared" si="3"/>
        <v/>
      </c>
      <c r="X19" s="364" t="str">
        <f t="shared" si="3"/>
        <v/>
      </c>
      <c r="Y19" s="364" t="str">
        <f t="shared" si="3"/>
        <v/>
      </c>
      <c r="Z19" s="364" t="str">
        <f t="shared" si="3"/>
        <v/>
      </c>
      <c r="AA19" s="364" t="str">
        <f t="shared" si="3"/>
        <v/>
      </c>
    </row>
    <row r="20" spans="1:27" ht="25.5" customHeight="1">
      <c r="A20" s="486" t="s">
        <v>53</v>
      </c>
      <c r="B20" s="487" t="str">
        <f t="shared" si="2"/>
        <v>Bell</v>
      </c>
      <c r="C20" s="311"/>
      <c r="D20" s="311"/>
      <c r="E20" s="311"/>
      <c r="F20" s="311"/>
      <c r="G20" s="311"/>
      <c r="H20" s="311"/>
      <c r="J20" s="190" t="s">
        <v>226</v>
      </c>
      <c r="K20" s="196" t="s">
        <v>226</v>
      </c>
      <c r="L20" s="335"/>
      <c r="M20" s="335"/>
      <c r="N20" s="335"/>
      <c r="O20" s="483" t="b">
        <v>0</v>
      </c>
      <c r="P20" s="483" t="b">
        <v>0</v>
      </c>
      <c r="Q20" s="483" t="b">
        <v>0</v>
      </c>
      <c r="R20" s="483" t="b">
        <v>0</v>
      </c>
      <c r="S20" s="483" t="b">
        <v>0</v>
      </c>
      <c r="T20" s="483" t="b">
        <v>0</v>
      </c>
      <c r="V20" s="364" t="str">
        <f t="shared" si="4"/>
        <v/>
      </c>
      <c r="W20" s="364" t="str">
        <f t="shared" si="3"/>
        <v/>
      </c>
      <c r="X20" s="364" t="str">
        <f t="shared" si="3"/>
        <v/>
      </c>
      <c r="Y20" s="364" t="str">
        <f t="shared" si="3"/>
        <v/>
      </c>
      <c r="Z20" s="364" t="str">
        <f t="shared" si="3"/>
        <v/>
      </c>
      <c r="AA20" s="364" t="str">
        <f t="shared" si="3"/>
        <v/>
      </c>
    </row>
    <row r="21" spans="1:27" ht="25.5" customHeight="1">
      <c r="A21" s="488">
        <v>110</v>
      </c>
      <c r="B21" s="487" t="str">
        <f t="shared" si="2"/>
        <v>Rogers</v>
      </c>
      <c r="C21" s="311"/>
      <c r="D21" s="311"/>
      <c r="E21" s="311"/>
      <c r="F21" s="311"/>
      <c r="G21" s="311"/>
      <c r="H21" s="311"/>
      <c r="J21" s="190" t="s">
        <v>227</v>
      </c>
      <c r="K21" s="196" t="s">
        <v>227</v>
      </c>
      <c r="L21" s="335"/>
      <c r="M21" s="335"/>
      <c r="N21" s="335"/>
      <c r="O21" s="483" t="b">
        <v>0</v>
      </c>
      <c r="P21" s="483" t="b">
        <v>0</v>
      </c>
      <c r="Q21" s="483" t="b">
        <v>0</v>
      </c>
      <c r="R21" s="483" t="b">
        <v>0</v>
      </c>
      <c r="S21" s="483" t="b">
        <v>0</v>
      </c>
      <c r="T21" s="483" t="b">
        <v>0</v>
      </c>
      <c r="V21" s="364" t="str">
        <f t="shared" si="4"/>
        <v/>
      </c>
      <c r="W21" s="364" t="str">
        <f t="shared" si="3"/>
        <v/>
      </c>
      <c r="X21" s="364" t="str">
        <f t="shared" si="3"/>
        <v/>
      </c>
      <c r="Y21" s="364" t="str">
        <f t="shared" si="3"/>
        <v/>
      </c>
      <c r="Z21" s="364" t="str">
        <f t="shared" si="3"/>
        <v/>
      </c>
      <c r="AA21" s="364" t="str">
        <f t="shared" si="3"/>
        <v/>
      </c>
    </row>
    <row r="22" spans="1:27" ht="25.5" customHeight="1">
      <c r="A22" s="488">
        <v>120</v>
      </c>
      <c r="B22" s="487" t="str">
        <f t="shared" si="2"/>
        <v>Videotron</v>
      </c>
      <c r="C22" s="311"/>
      <c r="D22" s="311"/>
      <c r="E22" s="311"/>
      <c r="F22" s="311"/>
      <c r="G22" s="311"/>
      <c r="H22" s="311"/>
      <c r="J22" s="190" t="s">
        <v>231</v>
      </c>
      <c r="K22" s="196" t="s">
        <v>228</v>
      </c>
      <c r="L22" s="335"/>
      <c r="M22" s="335"/>
      <c r="N22" s="335"/>
      <c r="O22" s="483" t="b">
        <v>0</v>
      </c>
      <c r="P22" s="483" t="b">
        <v>0</v>
      </c>
      <c r="Q22" s="483" t="b">
        <v>0</v>
      </c>
      <c r="R22" s="483" t="b">
        <v>0</v>
      </c>
      <c r="S22" s="483" t="b">
        <v>0</v>
      </c>
      <c r="T22" s="483" t="b">
        <v>0</v>
      </c>
      <c r="V22" s="364" t="str">
        <f t="shared" si="4"/>
        <v/>
      </c>
      <c r="W22" s="364" t="str">
        <f t="shared" si="3"/>
        <v/>
      </c>
      <c r="X22" s="364" t="str">
        <f t="shared" si="3"/>
        <v/>
      </c>
      <c r="Y22" s="364" t="str">
        <f t="shared" si="3"/>
        <v/>
      </c>
      <c r="Z22" s="364" t="str">
        <f t="shared" si="3"/>
        <v/>
      </c>
      <c r="AA22" s="364" t="str">
        <f t="shared" si="3"/>
        <v/>
      </c>
    </row>
    <row r="23" spans="1:27" ht="25.5" customHeight="1">
      <c r="A23" s="488">
        <v>130</v>
      </c>
      <c r="B23" s="487" t="str">
        <f t="shared" si="2"/>
        <v>Telus</v>
      </c>
      <c r="C23" s="311"/>
      <c r="D23" s="311"/>
      <c r="E23" s="311"/>
      <c r="F23" s="311"/>
      <c r="G23" s="311"/>
      <c r="H23" s="311"/>
      <c r="J23" s="190" t="s">
        <v>229</v>
      </c>
      <c r="K23" s="196" t="s">
        <v>229</v>
      </c>
      <c r="L23" s="335"/>
      <c r="M23" s="335"/>
      <c r="N23" s="335"/>
      <c r="O23" s="483" t="b">
        <v>0</v>
      </c>
      <c r="P23" s="483" t="b">
        <v>0</v>
      </c>
      <c r="Q23" s="483" t="b">
        <v>0</v>
      </c>
      <c r="R23" s="483" t="b">
        <v>0</v>
      </c>
      <c r="S23" s="483" t="b">
        <v>0</v>
      </c>
      <c r="T23" s="483" t="b">
        <v>0</v>
      </c>
      <c r="V23" s="364" t="str">
        <f t="shared" si="4"/>
        <v/>
      </c>
      <c r="W23" s="364" t="str">
        <f t="shared" si="3"/>
        <v/>
      </c>
      <c r="X23" s="364" t="str">
        <f t="shared" si="3"/>
        <v/>
      </c>
      <c r="Y23" s="364" t="str">
        <f t="shared" si="3"/>
        <v/>
      </c>
      <c r="Z23" s="364" t="str">
        <f t="shared" si="3"/>
        <v/>
      </c>
      <c r="AA23" s="364" t="str">
        <f t="shared" si="3"/>
        <v/>
      </c>
    </row>
    <row r="24" spans="1:27" ht="25.5" customHeight="1">
      <c r="A24" s="488">
        <v>140</v>
      </c>
      <c r="B24" s="487" t="str">
        <f t="shared" si="2"/>
        <v>Koodo</v>
      </c>
      <c r="C24" s="311"/>
      <c r="D24" s="311"/>
      <c r="E24" s="311"/>
      <c r="F24" s="311"/>
      <c r="G24" s="311"/>
      <c r="H24" s="311"/>
      <c r="J24" s="190" t="s">
        <v>230</v>
      </c>
      <c r="K24" s="196" t="s">
        <v>230</v>
      </c>
      <c r="L24" s="335"/>
      <c r="M24" s="335"/>
      <c r="N24" s="335"/>
      <c r="O24" s="483" t="b">
        <v>0</v>
      </c>
      <c r="P24" s="483" t="b">
        <v>0</v>
      </c>
      <c r="Q24" s="483" t="b">
        <v>0</v>
      </c>
      <c r="R24" s="483" t="b">
        <v>0</v>
      </c>
      <c r="S24" s="483" t="b">
        <v>0</v>
      </c>
      <c r="T24" s="483" t="b">
        <v>0</v>
      </c>
      <c r="V24" s="364" t="str">
        <f t="shared" si="4"/>
        <v/>
      </c>
      <c r="W24" s="364" t="str">
        <f t="shared" si="3"/>
        <v/>
      </c>
      <c r="X24" s="364" t="str">
        <f t="shared" si="3"/>
        <v/>
      </c>
      <c r="Y24" s="364" t="str">
        <f t="shared" si="3"/>
        <v/>
      </c>
      <c r="Z24" s="364" t="str">
        <f t="shared" si="3"/>
        <v/>
      </c>
      <c r="AA24" s="364" t="str">
        <f t="shared" si="3"/>
        <v/>
      </c>
    </row>
    <row r="25" spans="1:27" ht="25.5" customHeight="1">
      <c r="A25" s="355">
        <v>150</v>
      </c>
      <c r="B25" s="352"/>
      <c r="C25" s="311"/>
      <c r="D25" s="311"/>
      <c r="E25" s="311"/>
      <c r="F25" s="311"/>
      <c r="G25" s="311"/>
      <c r="H25" s="311"/>
      <c r="K25" s="196"/>
      <c r="L25" s="335"/>
      <c r="M25" s="335"/>
      <c r="N25" s="335"/>
      <c r="O25" s="483" t="b">
        <v>0</v>
      </c>
      <c r="P25" s="483" t="b">
        <v>0</v>
      </c>
      <c r="Q25" s="483" t="b">
        <v>0</v>
      </c>
      <c r="R25" s="483" t="b">
        <v>0</v>
      </c>
      <c r="S25" s="483" t="b">
        <v>0</v>
      </c>
      <c r="T25" s="483" t="b">
        <v>0</v>
      </c>
      <c r="V25" s="364" t="str">
        <f>IF(OR(C$11="",$B25=""),"",O25)</f>
        <v/>
      </c>
      <c r="W25" s="364" t="str">
        <f t="shared" ref="W25:AA25" si="5">IF(OR(D$11="",$B25=""),"",P25)</f>
        <v/>
      </c>
      <c r="X25" s="364" t="str">
        <f t="shared" si="5"/>
        <v/>
      </c>
      <c r="Y25" s="364" t="str">
        <f t="shared" si="5"/>
        <v/>
      </c>
      <c r="Z25" s="364" t="str">
        <f t="shared" si="5"/>
        <v/>
      </c>
      <c r="AA25" s="364" t="str">
        <f t="shared" si="5"/>
        <v/>
      </c>
    </row>
    <row r="26" spans="1:27" ht="25.5" customHeight="1">
      <c r="A26" s="355">
        <v>160</v>
      </c>
      <c r="B26" s="352"/>
      <c r="C26" s="311"/>
      <c r="D26" s="311"/>
      <c r="E26" s="311"/>
      <c r="F26" s="311"/>
      <c r="G26" s="311"/>
      <c r="H26" s="311"/>
      <c r="J26" s="189" t="s">
        <v>418</v>
      </c>
      <c r="K26" s="365" t="s">
        <v>417</v>
      </c>
      <c r="L26" s="335"/>
      <c r="M26" s="335"/>
      <c r="N26" s="335"/>
      <c r="O26" s="483" t="b">
        <v>0</v>
      </c>
      <c r="P26" s="483" t="b">
        <v>0</v>
      </c>
      <c r="Q26" s="483" t="b">
        <v>0</v>
      </c>
      <c r="R26" s="483" t="b">
        <v>0</v>
      </c>
      <c r="S26" s="483" t="b">
        <v>0</v>
      </c>
      <c r="T26" s="483" t="b">
        <v>0</v>
      </c>
      <c r="V26" s="364" t="str">
        <f t="shared" ref="V26:V31" si="6">IF(OR(C$11="",$B26=""),"",O26)</f>
        <v/>
      </c>
      <c r="W26" s="364" t="str">
        <f t="shared" ref="W26:W31" si="7">IF(OR(D$11="",$B26=""),"",P26)</f>
        <v/>
      </c>
      <c r="X26" s="364" t="str">
        <f t="shared" ref="X26:X31" si="8">IF(OR(E$11="",$B26=""),"",Q26)</f>
        <v/>
      </c>
      <c r="Y26" s="364" t="str">
        <f t="shared" ref="Y26:Y31" si="9">IF(OR(F$11="",$B26=""),"",R26)</f>
        <v/>
      </c>
      <c r="Z26" s="364" t="str">
        <f t="shared" ref="Z26:Z31" si="10">IF(OR(G$11="",$B26=""),"",S26)</f>
        <v/>
      </c>
      <c r="AA26" s="364" t="str">
        <f t="shared" ref="AA26:AA31" si="11">IF(OR(H$11="",$B26=""),"",T26)</f>
        <v/>
      </c>
    </row>
    <row r="27" spans="1:27" ht="25.5" customHeight="1">
      <c r="A27" s="355">
        <v>170</v>
      </c>
      <c r="B27" s="352"/>
      <c r="C27" s="311"/>
      <c r="D27" s="311"/>
      <c r="E27" s="311"/>
      <c r="F27" s="311"/>
      <c r="G27" s="311"/>
      <c r="H27" s="311"/>
      <c r="J27" s="190" t="s">
        <v>333</v>
      </c>
      <c r="K27" s="196" t="s">
        <v>339</v>
      </c>
      <c r="L27" s="335"/>
      <c r="M27" s="335"/>
      <c r="N27" s="335"/>
      <c r="O27" s="483" t="b">
        <v>0</v>
      </c>
      <c r="P27" s="483" t="b">
        <v>0</v>
      </c>
      <c r="Q27" s="483" t="b">
        <v>0</v>
      </c>
      <c r="R27" s="483" t="b">
        <v>0</v>
      </c>
      <c r="S27" s="483" t="b">
        <v>0</v>
      </c>
      <c r="T27" s="483" t="b">
        <v>0</v>
      </c>
      <c r="V27" s="364" t="str">
        <f t="shared" si="6"/>
        <v/>
      </c>
      <c r="W27" s="364" t="str">
        <f t="shared" si="7"/>
        <v/>
      </c>
      <c r="X27" s="364" t="str">
        <f t="shared" si="8"/>
        <v/>
      </c>
      <c r="Y27" s="364" t="str">
        <f t="shared" si="9"/>
        <v/>
      </c>
      <c r="Z27" s="364" t="str">
        <f t="shared" si="10"/>
        <v/>
      </c>
      <c r="AA27" s="364" t="str">
        <f t="shared" si="11"/>
        <v/>
      </c>
    </row>
    <row r="28" spans="1:27" ht="25.5" customHeight="1">
      <c r="A28" s="355">
        <v>180</v>
      </c>
      <c r="B28" s="352"/>
      <c r="C28" s="311"/>
      <c r="D28" s="311"/>
      <c r="E28" s="311"/>
      <c r="F28" s="311"/>
      <c r="G28" s="311"/>
      <c r="H28" s="311"/>
      <c r="J28" s="190" t="s">
        <v>334</v>
      </c>
      <c r="K28" s="196" t="s">
        <v>340</v>
      </c>
      <c r="L28" s="335"/>
      <c r="M28" s="335"/>
      <c r="N28" s="335"/>
      <c r="O28" s="483" t="b">
        <v>0</v>
      </c>
      <c r="P28" s="483" t="b">
        <v>0</v>
      </c>
      <c r="Q28" s="483" t="b">
        <v>0</v>
      </c>
      <c r="R28" s="483" t="b">
        <v>0</v>
      </c>
      <c r="S28" s="483" t="b">
        <v>0</v>
      </c>
      <c r="T28" s="483" t="b">
        <v>0</v>
      </c>
      <c r="V28" s="364" t="str">
        <f t="shared" si="6"/>
        <v/>
      </c>
      <c r="W28" s="364" t="str">
        <f t="shared" si="7"/>
        <v/>
      </c>
      <c r="X28" s="364" t="str">
        <f t="shared" si="8"/>
        <v/>
      </c>
      <c r="Y28" s="364" t="str">
        <f t="shared" si="9"/>
        <v/>
      </c>
      <c r="Z28" s="364" t="str">
        <f t="shared" si="10"/>
        <v/>
      </c>
      <c r="AA28" s="364" t="str">
        <f t="shared" si="11"/>
        <v/>
      </c>
    </row>
    <row r="29" spans="1:27" ht="25.5" customHeight="1">
      <c r="A29" s="355">
        <v>190</v>
      </c>
      <c r="B29" s="353"/>
      <c r="C29" s="311"/>
      <c r="D29" s="311"/>
      <c r="E29" s="311"/>
      <c r="F29" s="311"/>
      <c r="G29" s="311"/>
      <c r="H29" s="311"/>
      <c r="J29" s="190" t="s">
        <v>335</v>
      </c>
      <c r="K29" s="196" t="s">
        <v>341</v>
      </c>
      <c r="L29" s="335"/>
      <c r="M29" s="335"/>
      <c r="N29" s="335"/>
      <c r="O29" s="483" t="b">
        <v>0</v>
      </c>
      <c r="P29" s="483" t="b">
        <v>0</v>
      </c>
      <c r="Q29" s="483" t="b">
        <v>0</v>
      </c>
      <c r="R29" s="483" t="b">
        <v>0</v>
      </c>
      <c r="S29" s="483" t="b">
        <v>0</v>
      </c>
      <c r="T29" s="483" t="b">
        <v>0</v>
      </c>
      <c r="V29" s="364" t="str">
        <f t="shared" si="6"/>
        <v/>
      </c>
      <c r="W29" s="364" t="str">
        <f t="shared" si="7"/>
        <v/>
      </c>
      <c r="X29" s="364" t="str">
        <f t="shared" si="8"/>
        <v/>
      </c>
      <c r="Y29" s="364" t="str">
        <f t="shared" si="9"/>
        <v/>
      </c>
      <c r="Z29" s="364" t="str">
        <f t="shared" si="10"/>
        <v/>
      </c>
      <c r="AA29" s="364" t="str">
        <f t="shared" si="11"/>
        <v/>
      </c>
    </row>
    <row r="30" spans="1:27" ht="25.5" customHeight="1">
      <c r="A30" s="355">
        <v>200</v>
      </c>
      <c r="B30" s="352"/>
      <c r="C30" s="311"/>
      <c r="D30" s="311"/>
      <c r="E30" s="311"/>
      <c r="F30" s="311"/>
      <c r="G30" s="311"/>
      <c r="H30" s="311"/>
      <c r="J30" s="190" t="s">
        <v>336</v>
      </c>
      <c r="K30" s="196" t="s">
        <v>342</v>
      </c>
      <c r="L30" s="335"/>
      <c r="M30" s="335"/>
      <c r="N30" s="335"/>
      <c r="O30" s="483" t="b">
        <v>0</v>
      </c>
      <c r="P30" s="483" t="b">
        <v>0</v>
      </c>
      <c r="Q30" s="483" t="b">
        <v>0</v>
      </c>
      <c r="R30" s="483" t="b">
        <v>0</v>
      </c>
      <c r="S30" s="483" t="b">
        <v>0</v>
      </c>
      <c r="T30" s="483" t="b">
        <v>0</v>
      </c>
      <c r="V30" s="364" t="str">
        <f t="shared" si="6"/>
        <v/>
      </c>
      <c r="W30" s="364" t="str">
        <f t="shared" si="7"/>
        <v/>
      </c>
      <c r="X30" s="364" t="str">
        <f t="shared" si="8"/>
        <v/>
      </c>
      <c r="Y30" s="364" t="str">
        <f t="shared" si="9"/>
        <v/>
      </c>
      <c r="Z30" s="364" t="str">
        <f t="shared" si="10"/>
        <v/>
      </c>
      <c r="AA30" s="364" t="str">
        <f t="shared" si="11"/>
        <v/>
      </c>
    </row>
    <row r="31" spans="1:27" ht="25.5" customHeight="1">
      <c r="A31" s="355">
        <v>210</v>
      </c>
      <c r="B31" s="354"/>
      <c r="C31" s="479"/>
      <c r="D31" s="479"/>
      <c r="E31" s="479"/>
      <c r="F31" s="479"/>
      <c r="G31" s="479"/>
      <c r="H31" s="479"/>
      <c r="J31" s="190" t="s">
        <v>337</v>
      </c>
      <c r="K31" s="196" t="s">
        <v>343</v>
      </c>
      <c r="L31" s="335"/>
      <c r="M31" s="335"/>
      <c r="N31" s="335"/>
      <c r="O31" s="483" t="b">
        <v>0</v>
      </c>
      <c r="P31" s="483" t="b">
        <v>0</v>
      </c>
      <c r="Q31" s="483" t="b">
        <v>0</v>
      </c>
      <c r="R31" s="483" t="b">
        <v>0</v>
      </c>
      <c r="S31" s="483" t="b">
        <v>0</v>
      </c>
      <c r="T31" s="483" t="b">
        <v>0</v>
      </c>
      <c r="V31" s="364" t="str">
        <f t="shared" si="6"/>
        <v/>
      </c>
      <c r="W31" s="364" t="str">
        <f t="shared" si="7"/>
        <v/>
      </c>
      <c r="X31" s="364" t="str">
        <f t="shared" si="8"/>
        <v/>
      </c>
      <c r="Y31" s="364" t="str">
        <f t="shared" si="9"/>
        <v/>
      </c>
      <c r="Z31" s="364" t="str">
        <f t="shared" si="10"/>
        <v/>
      </c>
      <c r="AA31" s="364" t="str">
        <f t="shared" si="11"/>
        <v/>
      </c>
    </row>
    <row r="32" spans="1:27">
      <c r="A32" s="193"/>
      <c r="B32" s="242"/>
      <c r="J32" s="190" t="s">
        <v>338</v>
      </c>
      <c r="K32" s="196" t="s">
        <v>344</v>
      </c>
      <c r="L32" s="335"/>
      <c r="M32" s="335"/>
      <c r="N32" s="335"/>
    </row>
    <row r="33" spans="1:27">
      <c r="A33" s="193"/>
      <c r="B33" s="242"/>
      <c r="K33" s="196"/>
      <c r="L33" s="335"/>
      <c r="M33" s="335"/>
      <c r="N33" s="335"/>
    </row>
    <row r="34" spans="1:27">
      <c r="A34" s="193"/>
      <c r="B34" s="242"/>
      <c r="K34" s="196"/>
      <c r="L34" s="335"/>
      <c r="M34" s="335"/>
      <c r="N34" s="335"/>
    </row>
    <row r="35" spans="1:27">
      <c r="A35" s="193"/>
      <c r="B35" s="242"/>
      <c r="K35" s="196"/>
      <c r="L35" s="335"/>
      <c r="M35" s="335"/>
      <c r="N35" s="335"/>
    </row>
    <row r="36" spans="1:27">
      <c r="A36" s="193"/>
      <c r="B36" s="242"/>
      <c r="K36" s="196"/>
      <c r="L36" s="335"/>
      <c r="M36" s="335"/>
      <c r="N36" s="335"/>
    </row>
    <row r="37" spans="1:27" s="189" customFormat="1">
      <c r="A37" s="243"/>
      <c r="B37" s="240"/>
      <c r="C37" s="190"/>
      <c r="D37" s="190"/>
      <c r="E37" s="190"/>
      <c r="F37" s="190"/>
      <c r="G37" s="190"/>
      <c r="H37" s="190"/>
      <c r="J37" s="217"/>
      <c r="K37" s="68"/>
      <c r="L37" s="338"/>
      <c r="M37" s="338"/>
      <c r="N37" s="338"/>
      <c r="V37" s="364"/>
      <c r="W37" s="364"/>
      <c r="X37" s="364"/>
      <c r="Y37" s="364"/>
      <c r="Z37" s="364"/>
      <c r="AA37" s="364"/>
    </row>
    <row r="38" spans="1:27">
      <c r="A38" s="193"/>
      <c r="B38" s="242"/>
      <c r="K38" s="196"/>
      <c r="L38" s="335"/>
      <c r="M38" s="335"/>
      <c r="N38" s="335"/>
    </row>
    <row r="39" spans="1:27">
      <c r="A39" s="193"/>
      <c r="B39" s="242"/>
      <c r="K39" s="196"/>
      <c r="L39" s="335"/>
      <c r="M39" s="335"/>
      <c r="N39" s="335"/>
    </row>
    <row r="40" spans="1:27" s="189" customFormat="1">
      <c r="A40" s="201"/>
      <c r="B40" s="190"/>
      <c r="C40" s="190"/>
      <c r="D40" s="190"/>
      <c r="E40" s="190"/>
      <c r="F40" s="190"/>
      <c r="G40" s="190"/>
      <c r="H40" s="190"/>
      <c r="K40" s="196"/>
      <c r="L40" s="338"/>
      <c r="M40" s="338"/>
      <c r="N40" s="338"/>
      <c r="V40" s="364"/>
      <c r="W40" s="364"/>
      <c r="X40" s="364"/>
      <c r="Y40" s="364"/>
      <c r="Z40" s="364"/>
      <c r="AA40" s="364"/>
    </row>
    <row r="41" spans="1:27">
      <c r="A41" s="361">
        <f>'4040'!A42+1</f>
        <v>8</v>
      </c>
      <c r="B41" s="362"/>
      <c r="K41" s="196"/>
      <c r="L41" s="335"/>
      <c r="M41" s="335"/>
      <c r="N41" s="335"/>
    </row>
    <row r="42" spans="1:27">
      <c r="D42" s="347"/>
      <c r="L42" s="335"/>
      <c r="M42" s="335"/>
      <c r="N42" s="335"/>
    </row>
    <row r="43" spans="1:27">
      <c r="D43" s="347"/>
    </row>
  </sheetData>
  <sheetProtection algorithmName="SHA-512" hashValue="Ho9B/kzRdJ+Dv28Vbrm3B3dRQiLXtvhbKsoE2JNodfx5BZyE0YBlyemmbk2qz25NxeIsIUS9EVvNIsYBoqlvjA==" saltValue="j3i6VDuJ2cK3YZqr72yRUw==" spinCount="100000" sheet="1" objects="1" scenarios="1" selectLockedCells="1"/>
  <mergeCells count="7">
    <mergeCell ref="A9:B9"/>
    <mergeCell ref="A1:B1"/>
    <mergeCell ref="A8:H8"/>
    <mergeCell ref="A3:H3"/>
    <mergeCell ref="A4:H4"/>
    <mergeCell ref="A5:H5"/>
    <mergeCell ref="A6:H6"/>
  </mergeCells>
  <printOptions horizontalCentered="1"/>
  <pageMargins left="0.39370078740157499" right="0.39370078740157499" top="0.59055118110236204" bottom="0.59055118110236204" header="0.31496062992126" footer="0.31496062992126"/>
  <pageSetup scale="71" orientation="landscape" r:id="rId1"/>
  <ignoredErrors>
    <ignoredError sqref="B10 A11:A20" numberStoredAsText="1"/>
    <ignoredError sqref="B12:B24 C9 D9 E9 F9:G9 H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341" r:id="rId4" name="Check Box 125">
              <controlPr defaultSize="0" autoLine="0" autoPict="0">
                <anchor moveWithCells="1">
                  <from>
                    <xdr:col>2</xdr:col>
                    <xdr:colOff>571500</xdr:colOff>
                    <xdr:row>12</xdr:row>
                    <xdr:rowOff>68580</xdr:rowOff>
                  </from>
                  <to>
                    <xdr:col>2</xdr:col>
                    <xdr:colOff>883920</xdr:colOff>
                    <xdr:row>12</xdr:row>
                    <xdr:rowOff>297180</xdr:rowOff>
                  </to>
                </anchor>
              </controlPr>
            </control>
          </mc:Choice>
        </mc:AlternateContent>
        <mc:AlternateContent xmlns:mc="http://schemas.openxmlformats.org/markup-compatibility/2006">
          <mc:Choice Requires="x14">
            <control shapeId="9342" r:id="rId5" name="Check Box 126">
              <controlPr defaultSize="0" autoLine="0" autoPict="0">
                <anchor moveWithCells="1">
                  <from>
                    <xdr:col>2</xdr:col>
                    <xdr:colOff>571500</xdr:colOff>
                    <xdr:row>13</xdr:row>
                    <xdr:rowOff>68580</xdr:rowOff>
                  </from>
                  <to>
                    <xdr:col>2</xdr:col>
                    <xdr:colOff>883920</xdr:colOff>
                    <xdr:row>13</xdr:row>
                    <xdr:rowOff>297180</xdr:rowOff>
                  </to>
                </anchor>
              </controlPr>
            </control>
          </mc:Choice>
        </mc:AlternateContent>
        <mc:AlternateContent xmlns:mc="http://schemas.openxmlformats.org/markup-compatibility/2006">
          <mc:Choice Requires="x14">
            <control shapeId="9343" r:id="rId6" name="Check Box 127">
              <controlPr defaultSize="0" autoLine="0" autoPict="0">
                <anchor moveWithCells="1">
                  <from>
                    <xdr:col>2</xdr:col>
                    <xdr:colOff>571500</xdr:colOff>
                    <xdr:row>14</xdr:row>
                    <xdr:rowOff>68580</xdr:rowOff>
                  </from>
                  <to>
                    <xdr:col>2</xdr:col>
                    <xdr:colOff>883920</xdr:colOff>
                    <xdr:row>14</xdr:row>
                    <xdr:rowOff>297180</xdr:rowOff>
                  </to>
                </anchor>
              </controlPr>
            </control>
          </mc:Choice>
        </mc:AlternateContent>
        <mc:AlternateContent xmlns:mc="http://schemas.openxmlformats.org/markup-compatibility/2006">
          <mc:Choice Requires="x14">
            <control shapeId="9344" r:id="rId7" name="Check Box 128">
              <controlPr defaultSize="0" autoLine="0" autoPict="0">
                <anchor moveWithCells="1">
                  <from>
                    <xdr:col>2</xdr:col>
                    <xdr:colOff>571500</xdr:colOff>
                    <xdr:row>15</xdr:row>
                    <xdr:rowOff>68580</xdr:rowOff>
                  </from>
                  <to>
                    <xdr:col>2</xdr:col>
                    <xdr:colOff>899160</xdr:colOff>
                    <xdr:row>15</xdr:row>
                    <xdr:rowOff>304800</xdr:rowOff>
                  </to>
                </anchor>
              </controlPr>
            </control>
          </mc:Choice>
        </mc:AlternateContent>
        <mc:AlternateContent xmlns:mc="http://schemas.openxmlformats.org/markup-compatibility/2006">
          <mc:Choice Requires="x14">
            <control shapeId="9345" r:id="rId8" name="Check Box 129">
              <controlPr defaultSize="0" autoLine="0" autoPict="0">
                <anchor moveWithCells="1">
                  <from>
                    <xdr:col>2</xdr:col>
                    <xdr:colOff>571500</xdr:colOff>
                    <xdr:row>16</xdr:row>
                    <xdr:rowOff>68580</xdr:rowOff>
                  </from>
                  <to>
                    <xdr:col>2</xdr:col>
                    <xdr:colOff>899160</xdr:colOff>
                    <xdr:row>16</xdr:row>
                    <xdr:rowOff>304800</xdr:rowOff>
                  </to>
                </anchor>
              </controlPr>
            </control>
          </mc:Choice>
        </mc:AlternateContent>
        <mc:AlternateContent xmlns:mc="http://schemas.openxmlformats.org/markup-compatibility/2006">
          <mc:Choice Requires="x14">
            <control shapeId="9346" r:id="rId9" name="Check Box 130">
              <controlPr defaultSize="0" autoLine="0" autoPict="0">
                <anchor moveWithCells="1">
                  <from>
                    <xdr:col>2</xdr:col>
                    <xdr:colOff>571500</xdr:colOff>
                    <xdr:row>17</xdr:row>
                    <xdr:rowOff>68580</xdr:rowOff>
                  </from>
                  <to>
                    <xdr:col>2</xdr:col>
                    <xdr:colOff>899160</xdr:colOff>
                    <xdr:row>17</xdr:row>
                    <xdr:rowOff>304800</xdr:rowOff>
                  </to>
                </anchor>
              </controlPr>
            </control>
          </mc:Choice>
        </mc:AlternateContent>
        <mc:AlternateContent xmlns:mc="http://schemas.openxmlformats.org/markup-compatibility/2006">
          <mc:Choice Requires="x14">
            <control shapeId="9347" r:id="rId10" name="Check Box 131">
              <controlPr defaultSize="0" autoLine="0" autoPict="0">
                <anchor moveWithCells="1">
                  <from>
                    <xdr:col>2</xdr:col>
                    <xdr:colOff>571500</xdr:colOff>
                    <xdr:row>18</xdr:row>
                    <xdr:rowOff>68580</xdr:rowOff>
                  </from>
                  <to>
                    <xdr:col>2</xdr:col>
                    <xdr:colOff>899160</xdr:colOff>
                    <xdr:row>18</xdr:row>
                    <xdr:rowOff>304800</xdr:rowOff>
                  </to>
                </anchor>
              </controlPr>
            </control>
          </mc:Choice>
        </mc:AlternateContent>
        <mc:AlternateContent xmlns:mc="http://schemas.openxmlformats.org/markup-compatibility/2006">
          <mc:Choice Requires="x14">
            <control shapeId="9348" r:id="rId11" name="Check Box 132">
              <controlPr defaultSize="0" autoLine="0" autoPict="0">
                <anchor moveWithCells="1">
                  <from>
                    <xdr:col>2</xdr:col>
                    <xdr:colOff>571500</xdr:colOff>
                    <xdr:row>19</xdr:row>
                    <xdr:rowOff>68580</xdr:rowOff>
                  </from>
                  <to>
                    <xdr:col>2</xdr:col>
                    <xdr:colOff>899160</xdr:colOff>
                    <xdr:row>19</xdr:row>
                    <xdr:rowOff>304800</xdr:rowOff>
                  </to>
                </anchor>
              </controlPr>
            </control>
          </mc:Choice>
        </mc:AlternateContent>
        <mc:AlternateContent xmlns:mc="http://schemas.openxmlformats.org/markup-compatibility/2006">
          <mc:Choice Requires="x14">
            <control shapeId="9349" r:id="rId12" name="Check Box 133">
              <controlPr defaultSize="0" autoLine="0" autoPict="0">
                <anchor moveWithCells="1">
                  <from>
                    <xdr:col>2</xdr:col>
                    <xdr:colOff>571500</xdr:colOff>
                    <xdr:row>20</xdr:row>
                    <xdr:rowOff>68580</xdr:rowOff>
                  </from>
                  <to>
                    <xdr:col>2</xdr:col>
                    <xdr:colOff>899160</xdr:colOff>
                    <xdr:row>20</xdr:row>
                    <xdr:rowOff>304800</xdr:rowOff>
                  </to>
                </anchor>
              </controlPr>
            </control>
          </mc:Choice>
        </mc:AlternateContent>
        <mc:AlternateContent xmlns:mc="http://schemas.openxmlformats.org/markup-compatibility/2006">
          <mc:Choice Requires="x14">
            <control shapeId="9350" r:id="rId13" name="Check Box 134">
              <controlPr defaultSize="0" autoLine="0" autoPict="0">
                <anchor moveWithCells="1">
                  <from>
                    <xdr:col>2</xdr:col>
                    <xdr:colOff>571500</xdr:colOff>
                    <xdr:row>21</xdr:row>
                    <xdr:rowOff>68580</xdr:rowOff>
                  </from>
                  <to>
                    <xdr:col>2</xdr:col>
                    <xdr:colOff>899160</xdr:colOff>
                    <xdr:row>21</xdr:row>
                    <xdr:rowOff>304800</xdr:rowOff>
                  </to>
                </anchor>
              </controlPr>
            </control>
          </mc:Choice>
        </mc:AlternateContent>
        <mc:AlternateContent xmlns:mc="http://schemas.openxmlformats.org/markup-compatibility/2006">
          <mc:Choice Requires="x14">
            <control shapeId="9351" r:id="rId14" name="Check Box 135">
              <controlPr defaultSize="0" autoLine="0" autoPict="0">
                <anchor moveWithCells="1">
                  <from>
                    <xdr:col>2</xdr:col>
                    <xdr:colOff>571500</xdr:colOff>
                    <xdr:row>22</xdr:row>
                    <xdr:rowOff>68580</xdr:rowOff>
                  </from>
                  <to>
                    <xdr:col>2</xdr:col>
                    <xdr:colOff>899160</xdr:colOff>
                    <xdr:row>22</xdr:row>
                    <xdr:rowOff>304800</xdr:rowOff>
                  </to>
                </anchor>
              </controlPr>
            </control>
          </mc:Choice>
        </mc:AlternateContent>
        <mc:AlternateContent xmlns:mc="http://schemas.openxmlformats.org/markup-compatibility/2006">
          <mc:Choice Requires="x14">
            <control shapeId="9352" r:id="rId15" name="Check Box 136">
              <controlPr defaultSize="0" autoLine="0" autoPict="0">
                <anchor moveWithCells="1">
                  <from>
                    <xdr:col>2</xdr:col>
                    <xdr:colOff>571500</xdr:colOff>
                    <xdr:row>23</xdr:row>
                    <xdr:rowOff>68580</xdr:rowOff>
                  </from>
                  <to>
                    <xdr:col>2</xdr:col>
                    <xdr:colOff>899160</xdr:colOff>
                    <xdr:row>23</xdr:row>
                    <xdr:rowOff>304800</xdr:rowOff>
                  </to>
                </anchor>
              </controlPr>
            </control>
          </mc:Choice>
        </mc:AlternateContent>
        <mc:AlternateContent xmlns:mc="http://schemas.openxmlformats.org/markup-compatibility/2006">
          <mc:Choice Requires="x14">
            <control shapeId="9353" r:id="rId16" name="Check Box 137">
              <controlPr defaultSize="0" autoLine="0" autoPict="0">
                <anchor moveWithCells="1">
                  <from>
                    <xdr:col>2</xdr:col>
                    <xdr:colOff>571500</xdr:colOff>
                    <xdr:row>24</xdr:row>
                    <xdr:rowOff>68580</xdr:rowOff>
                  </from>
                  <to>
                    <xdr:col>2</xdr:col>
                    <xdr:colOff>899160</xdr:colOff>
                    <xdr:row>24</xdr:row>
                    <xdr:rowOff>304800</xdr:rowOff>
                  </to>
                </anchor>
              </controlPr>
            </control>
          </mc:Choice>
        </mc:AlternateContent>
        <mc:AlternateContent xmlns:mc="http://schemas.openxmlformats.org/markup-compatibility/2006">
          <mc:Choice Requires="x14">
            <control shapeId="9354" r:id="rId17" name="Check Box 138">
              <controlPr defaultSize="0" autoLine="0" autoPict="0">
                <anchor moveWithCells="1">
                  <from>
                    <xdr:col>2</xdr:col>
                    <xdr:colOff>571500</xdr:colOff>
                    <xdr:row>25</xdr:row>
                    <xdr:rowOff>68580</xdr:rowOff>
                  </from>
                  <to>
                    <xdr:col>2</xdr:col>
                    <xdr:colOff>899160</xdr:colOff>
                    <xdr:row>25</xdr:row>
                    <xdr:rowOff>304800</xdr:rowOff>
                  </to>
                </anchor>
              </controlPr>
            </control>
          </mc:Choice>
        </mc:AlternateContent>
        <mc:AlternateContent xmlns:mc="http://schemas.openxmlformats.org/markup-compatibility/2006">
          <mc:Choice Requires="x14">
            <control shapeId="9355" r:id="rId18" name="Check Box 139">
              <controlPr defaultSize="0" autoLine="0" autoPict="0">
                <anchor moveWithCells="1">
                  <from>
                    <xdr:col>2</xdr:col>
                    <xdr:colOff>571500</xdr:colOff>
                    <xdr:row>26</xdr:row>
                    <xdr:rowOff>68580</xdr:rowOff>
                  </from>
                  <to>
                    <xdr:col>2</xdr:col>
                    <xdr:colOff>899160</xdr:colOff>
                    <xdr:row>26</xdr:row>
                    <xdr:rowOff>304800</xdr:rowOff>
                  </to>
                </anchor>
              </controlPr>
            </control>
          </mc:Choice>
        </mc:AlternateContent>
        <mc:AlternateContent xmlns:mc="http://schemas.openxmlformats.org/markup-compatibility/2006">
          <mc:Choice Requires="x14">
            <control shapeId="9356" r:id="rId19" name="Check Box 140">
              <controlPr defaultSize="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357" r:id="rId20" name="Check Box 141">
              <controlPr defaultSize="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358" r:id="rId21" name="Check Box 142">
              <controlPr defaultSize="0" autoLine="0" autoPict="0">
                <anchor moveWithCells="1">
                  <from>
                    <xdr:col>2</xdr:col>
                    <xdr:colOff>571500</xdr:colOff>
                    <xdr:row>28</xdr:row>
                    <xdr:rowOff>68580</xdr:rowOff>
                  </from>
                  <to>
                    <xdr:col>2</xdr:col>
                    <xdr:colOff>899160</xdr:colOff>
                    <xdr:row>28</xdr:row>
                    <xdr:rowOff>304800</xdr:rowOff>
                  </to>
                </anchor>
              </controlPr>
            </control>
          </mc:Choice>
        </mc:AlternateContent>
        <mc:AlternateContent xmlns:mc="http://schemas.openxmlformats.org/markup-compatibility/2006">
          <mc:Choice Requires="x14">
            <control shapeId="9359" r:id="rId22" name="Check Box 143">
              <controlPr defaultSize="0" autoLine="0" autoPict="0">
                <anchor moveWithCells="1">
                  <from>
                    <xdr:col>2</xdr:col>
                    <xdr:colOff>571500</xdr:colOff>
                    <xdr:row>29</xdr:row>
                    <xdr:rowOff>68580</xdr:rowOff>
                  </from>
                  <to>
                    <xdr:col>2</xdr:col>
                    <xdr:colOff>899160</xdr:colOff>
                    <xdr:row>29</xdr:row>
                    <xdr:rowOff>304800</xdr:rowOff>
                  </to>
                </anchor>
              </controlPr>
            </control>
          </mc:Choice>
        </mc:AlternateContent>
        <mc:AlternateContent xmlns:mc="http://schemas.openxmlformats.org/markup-compatibility/2006">
          <mc:Choice Requires="x14">
            <control shapeId="9360" r:id="rId23" name="Check Box 144">
              <controlPr defaultSize="0" autoLine="0" autoPict="0">
                <anchor moveWithCells="1">
                  <from>
                    <xdr:col>2</xdr:col>
                    <xdr:colOff>571500</xdr:colOff>
                    <xdr:row>30</xdr:row>
                    <xdr:rowOff>68580</xdr:rowOff>
                  </from>
                  <to>
                    <xdr:col>2</xdr:col>
                    <xdr:colOff>899160</xdr:colOff>
                    <xdr:row>30</xdr:row>
                    <xdr:rowOff>304800</xdr:rowOff>
                  </to>
                </anchor>
              </controlPr>
            </control>
          </mc:Choice>
        </mc:AlternateContent>
        <mc:AlternateContent xmlns:mc="http://schemas.openxmlformats.org/markup-compatibility/2006">
          <mc:Choice Requires="x14">
            <control shapeId="9361" r:id="rId24" name="Check Box 145">
              <controlPr defaultSize="0" autoLine="0" autoPict="0">
                <anchor moveWithCells="1">
                  <from>
                    <xdr:col>3</xdr:col>
                    <xdr:colOff>571500</xdr:colOff>
                    <xdr:row>11</xdr:row>
                    <xdr:rowOff>68580</xdr:rowOff>
                  </from>
                  <to>
                    <xdr:col>3</xdr:col>
                    <xdr:colOff>899160</xdr:colOff>
                    <xdr:row>11</xdr:row>
                    <xdr:rowOff>304800</xdr:rowOff>
                  </to>
                </anchor>
              </controlPr>
            </control>
          </mc:Choice>
        </mc:AlternateContent>
        <mc:AlternateContent xmlns:mc="http://schemas.openxmlformats.org/markup-compatibility/2006">
          <mc:Choice Requires="x14">
            <control shapeId="9362" r:id="rId25" name="Check Box 146">
              <controlPr defaultSize="0" autoLine="0" autoPict="0">
                <anchor moveWithCells="1">
                  <from>
                    <xdr:col>3</xdr:col>
                    <xdr:colOff>571500</xdr:colOff>
                    <xdr:row>12</xdr:row>
                    <xdr:rowOff>68580</xdr:rowOff>
                  </from>
                  <to>
                    <xdr:col>3</xdr:col>
                    <xdr:colOff>899160</xdr:colOff>
                    <xdr:row>12</xdr:row>
                    <xdr:rowOff>304800</xdr:rowOff>
                  </to>
                </anchor>
              </controlPr>
            </control>
          </mc:Choice>
        </mc:AlternateContent>
        <mc:AlternateContent xmlns:mc="http://schemas.openxmlformats.org/markup-compatibility/2006">
          <mc:Choice Requires="x14">
            <control shapeId="9363" r:id="rId26" name="Check Box 147">
              <controlPr defaultSize="0" autoLine="0" autoPict="0">
                <anchor moveWithCells="1">
                  <from>
                    <xdr:col>3</xdr:col>
                    <xdr:colOff>571500</xdr:colOff>
                    <xdr:row>13</xdr:row>
                    <xdr:rowOff>68580</xdr:rowOff>
                  </from>
                  <to>
                    <xdr:col>3</xdr:col>
                    <xdr:colOff>899160</xdr:colOff>
                    <xdr:row>13</xdr:row>
                    <xdr:rowOff>304800</xdr:rowOff>
                  </to>
                </anchor>
              </controlPr>
            </control>
          </mc:Choice>
        </mc:AlternateContent>
        <mc:AlternateContent xmlns:mc="http://schemas.openxmlformats.org/markup-compatibility/2006">
          <mc:Choice Requires="x14">
            <control shapeId="9364" r:id="rId27" name="Check Box 148">
              <controlPr defaultSize="0" autoLine="0" autoPict="0">
                <anchor moveWithCells="1">
                  <from>
                    <xdr:col>3</xdr:col>
                    <xdr:colOff>571500</xdr:colOff>
                    <xdr:row>14</xdr:row>
                    <xdr:rowOff>68580</xdr:rowOff>
                  </from>
                  <to>
                    <xdr:col>3</xdr:col>
                    <xdr:colOff>899160</xdr:colOff>
                    <xdr:row>14</xdr:row>
                    <xdr:rowOff>304800</xdr:rowOff>
                  </to>
                </anchor>
              </controlPr>
            </control>
          </mc:Choice>
        </mc:AlternateContent>
        <mc:AlternateContent xmlns:mc="http://schemas.openxmlformats.org/markup-compatibility/2006">
          <mc:Choice Requires="x14">
            <control shapeId="9365" r:id="rId28" name="Check Box 149">
              <controlPr defaultSize="0" autoLine="0" autoPict="0">
                <anchor moveWithCells="1">
                  <from>
                    <xdr:col>3</xdr:col>
                    <xdr:colOff>571500</xdr:colOff>
                    <xdr:row>15</xdr:row>
                    <xdr:rowOff>68580</xdr:rowOff>
                  </from>
                  <to>
                    <xdr:col>3</xdr:col>
                    <xdr:colOff>899160</xdr:colOff>
                    <xdr:row>15</xdr:row>
                    <xdr:rowOff>304800</xdr:rowOff>
                  </to>
                </anchor>
              </controlPr>
            </control>
          </mc:Choice>
        </mc:AlternateContent>
        <mc:AlternateContent xmlns:mc="http://schemas.openxmlformats.org/markup-compatibility/2006">
          <mc:Choice Requires="x14">
            <control shapeId="9366" r:id="rId29" name="Check Box 150">
              <controlPr defaultSize="0" autoLine="0" autoPict="0">
                <anchor moveWithCells="1">
                  <from>
                    <xdr:col>3</xdr:col>
                    <xdr:colOff>571500</xdr:colOff>
                    <xdr:row>16</xdr:row>
                    <xdr:rowOff>68580</xdr:rowOff>
                  </from>
                  <to>
                    <xdr:col>3</xdr:col>
                    <xdr:colOff>899160</xdr:colOff>
                    <xdr:row>16</xdr:row>
                    <xdr:rowOff>304800</xdr:rowOff>
                  </to>
                </anchor>
              </controlPr>
            </control>
          </mc:Choice>
        </mc:AlternateContent>
        <mc:AlternateContent xmlns:mc="http://schemas.openxmlformats.org/markup-compatibility/2006">
          <mc:Choice Requires="x14">
            <control shapeId="9367" r:id="rId30" name="Check Box 151">
              <controlPr defaultSize="0" autoLine="0" autoPict="0">
                <anchor moveWithCells="1">
                  <from>
                    <xdr:col>3</xdr:col>
                    <xdr:colOff>571500</xdr:colOff>
                    <xdr:row>17</xdr:row>
                    <xdr:rowOff>68580</xdr:rowOff>
                  </from>
                  <to>
                    <xdr:col>3</xdr:col>
                    <xdr:colOff>899160</xdr:colOff>
                    <xdr:row>17</xdr:row>
                    <xdr:rowOff>304800</xdr:rowOff>
                  </to>
                </anchor>
              </controlPr>
            </control>
          </mc:Choice>
        </mc:AlternateContent>
        <mc:AlternateContent xmlns:mc="http://schemas.openxmlformats.org/markup-compatibility/2006">
          <mc:Choice Requires="x14">
            <control shapeId="9368" r:id="rId31" name="Check Box 152">
              <controlPr defaultSize="0" autoLine="0" autoPict="0">
                <anchor moveWithCells="1">
                  <from>
                    <xdr:col>3</xdr:col>
                    <xdr:colOff>571500</xdr:colOff>
                    <xdr:row>18</xdr:row>
                    <xdr:rowOff>68580</xdr:rowOff>
                  </from>
                  <to>
                    <xdr:col>3</xdr:col>
                    <xdr:colOff>899160</xdr:colOff>
                    <xdr:row>18</xdr:row>
                    <xdr:rowOff>304800</xdr:rowOff>
                  </to>
                </anchor>
              </controlPr>
            </control>
          </mc:Choice>
        </mc:AlternateContent>
        <mc:AlternateContent xmlns:mc="http://schemas.openxmlformats.org/markup-compatibility/2006">
          <mc:Choice Requires="x14">
            <control shapeId="9369" r:id="rId32" name="Check Box 153">
              <controlPr defaultSize="0" autoLine="0" autoPict="0">
                <anchor moveWithCells="1">
                  <from>
                    <xdr:col>3</xdr:col>
                    <xdr:colOff>571500</xdr:colOff>
                    <xdr:row>19</xdr:row>
                    <xdr:rowOff>68580</xdr:rowOff>
                  </from>
                  <to>
                    <xdr:col>3</xdr:col>
                    <xdr:colOff>899160</xdr:colOff>
                    <xdr:row>19</xdr:row>
                    <xdr:rowOff>304800</xdr:rowOff>
                  </to>
                </anchor>
              </controlPr>
            </control>
          </mc:Choice>
        </mc:AlternateContent>
        <mc:AlternateContent xmlns:mc="http://schemas.openxmlformats.org/markup-compatibility/2006">
          <mc:Choice Requires="x14">
            <control shapeId="9370" r:id="rId33" name="Check Box 154">
              <controlPr defaultSize="0" autoLine="0" autoPict="0">
                <anchor moveWithCells="1">
                  <from>
                    <xdr:col>3</xdr:col>
                    <xdr:colOff>571500</xdr:colOff>
                    <xdr:row>20</xdr:row>
                    <xdr:rowOff>68580</xdr:rowOff>
                  </from>
                  <to>
                    <xdr:col>3</xdr:col>
                    <xdr:colOff>899160</xdr:colOff>
                    <xdr:row>20</xdr:row>
                    <xdr:rowOff>304800</xdr:rowOff>
                  </to>
                </anchor>
              </controlPr>
            </control>
          </mc:Choice>
        </mc:AlternateContent>
        <mc:AlternateContent xmlns:mc="http://schemas.openxmlformats.org/markup-compatibility/2006">
          <mc:Choice Requires="x14">
            <control shapeId="9371" r:id="rId34" name="Check Box 155">
              <controlPr defaultSize="0" autoLine="0" autoPict="0">
                <anchor moveWithCells="1">
                  <from>
                    <xdr:col>3</xdr:col>
                    <xdr:colOff>571500</xdr:colOff>
                    <xdr:row>21</xdr:row>
                    <xdr:rowOff>68580</xdr:rowOff>
                  </from>
                  <to>
                    <xdr:col>3</xdr:col>
                    <xdr:colOff>899160</xdr:colOff>
                    <xdr:row>21</xdr:row>
                    <xdr:rowOff>304800</xdr:rowOff>
                  </to>
                </anchor>
              </controlPr>
            </control>
          </mc:Choice>
        </mc:AlternateContent>
        <mc:AlternateContent xmlns:mc="http://schemas.openxmlformats.org/markup-compatibility/2006">
          <mc:Choice Requires="x14">
            <control shapeId="9372" r:id="rId35" name="Check Box 156">
              <controlPr defaultSize="0" autoLine="0" autoPict="0">
                <anchor moveWithCells="1">
                  <from>
                    <xdr:col>3</xdr:col>
                    <xdr:colOff>571500</xdr:colOff>
                    <xdr:row>22</xdr:row>
                    <xdr:rowOff>68580</xdr:rowOff>
                  </from>
                  <to>
                    <xdr:col>3</xdr:col>
                    <xdr:colOff>899160</xdr:colOff>
                    <xdr:row>22</xdr:row>
                    <xdr:rowOff>304800</xdr:rowOff>
                  </to>
                </anchor>
              </controlPr>
            </control>
          </mc:Choice>
        </mc:AlternateContent>
        <mc:AlternateContent xmlns:mc="http://schemas.openxmlformats.org/markup-compatibility/2006">
          <mc:Choice Requires="x14">
            <control shapeId="9373" r:id="rId36" name="Check Box 157">
              <controlPr defaultSize="0" autoLine="0" autoPict="0">
                <anchor moveWithCells="1">
                  <from>
                    <xdr:col>3</xdr:col>
                    <xdr:colOff>571500</xdr:colOff>
                    <xdr:row>23</xdr:row>
                    <xdr:rowOff>68580</xdr:rowOff>
                  </from>
                  <to>
                    <xdr:col>3</xdr:col>
                    <xdr:colOff>899160</xdr:colOff>
                    <xdr:row>23</xdr:row>
                    <xdr:rowOff>304800</xdr:rowOff>
                  </to>
                </anchor>
              </controlPr>
            </control>
          </mc:Choice>
        </mc:AlternateContent>
        <mc:AlternateContent xmlns:mc="http://schemas.openxmlformats.org/markup-compatibility/2006">
          <mc:Choice Requires="x14">
            <control shapeId="9374" r:id="rId37" name="Check Box 158">
              <controlPr defaultSize="0" autoLine="0" autoPict="0">
                <anchor moveWithCells="1">
                  <from>
                    <xdr:col>3</xdr:col>
                    <xdr:colOff>571500</xdr:colOff>
                    <xdr:row>24</xdr:row>
                    <xdr:rowOff>68580</xdr:rowOff>
                  </from>
                  <to>
                    <xdr:col>3</xdr:col>
                    <xdr:colOff>899160</xdr:colOff>
                    <xdr:row>24</xdr:row>
                    <xdr:rowOff>304800</xdr:rowOff>
                  </to>
                </anchor>
              </controlPr>
            </control>
          </mc:Choice>
        </mc:AlternateContent>
        <mc:AlternateContent xmlns:mc="http://schemas.openxmlformats.org/markup-compatibility/2006">
          <mc:Choice Requires="x14">
            <control shapeId="9375" r:id="rId38" name="Check Box 159">
              <controlPr defaultSize="0" autoLine="0" autoPict="0">
                <anchor moveWithCells="1">
                  <from>
                    <xdr:col>3</xdr:col>
                    <xdr:colOff>571500</xdr:colOff>
                    <xdr:row>25</xdr:row>
                    <xdr:rowOff>68580</xdr:rowOff>
                  </from>
                  <to>
                    <xdr:col>3</xdr:col>
                    <xdr:colOff>899160</xdr:colOff>
                    <xdr:row>25</xdr:row>
                    <xdr:rowOff>304800</xdr:rowOff>
                  </to>
                </anchor>
              </controlPr>
            </control>
          </mc:Choice>
        </mc:AlternateContent>
        <mc:AlternateContent xmlns:mc="http://schemas.openxmlformats.org/markup-compatibility/2006">
          <mc:Choice Requires="x14">
            <control shapeId="9376" r:id="rId39" name="Check Box 160">
              <controlPr defaultSize="0" autoLine="0" autoPict="0">
                <anchor moveWithCells="1">
                  <from>
                    <xdr:col>3</xdr:col>
                    <xdr:colOff>571500</xdr:colOff>
                    <xdr:row>26</xdr:row>
                    <xdr:rowOff>68580</xdr:rowOff>
                  </from>
                  <to>
                    <xdr:col>3</xdr:col>
                    <xdr:colOff>899160</xdr:colOff>
                    <xdr:row>26</xdr:row>
                    <xdr:rowOff>304800</xdr:rowOff>
                  </to>
                </anchor>
              </controlPr>
            </control>
          </mc:Choice>
        </mc:AlternateContent>
        <mc:AlternateContent xmlns:mc="http://schemas.openxmlformats.org/markup-compatibility/2006">
          <mc:Choice Requires="x14">
            <control shapeId="9377" r:id="rId40" name="Check Box 161">
              <controlPr defaultSize="0" autoLine="0" autoPict="0">
                <anchor moveWithCells="1">
                  <from>
                    <xdr:col>3</xdr:col>
                    <xdr:colOff>571500</xdr:colOff>
                    <xdr:row>27</xdr:row>
                    <xdr:rowOff>68580</xdr:rowOff>
                  </from>
                  <to>
                    <xdr:col>3</xdr:col>
                    <xdr:colOff>899160</xdr:colOff>
                    <xdr:row>27</xdr:row>
                    <xdr:rowOff>304800</xdr:rowOff>
                  </to>
                </anchor>
              </controlPr>
            </control>
          </mc:Choice>
        </mc:AlternateContent>
        <mc:AlternateContent xmlns:mc="http://schemas.openxmlformats.org/markup-compatibility/2006">
          <mc:Choice Requires="x14">
            <control shapeId="9378" r:id="rId41" name="Check Box 162">
              <controlPr defaultSize="0" autoLine="0" autoPict="0">
                <anchor moveWithCells="1">
                  <from>
                    <xdr:col>3</xdr:col>
                    <xdr:colOff>571500</xdr:colOff>
                    <xdr:row>28</xdr:row>
                    <xdr:rowOff>68580</xdr:rowOff>
                  </from>
                  <to>
                    <xdr:col>3</xdr:col>
                    <xdr:colOff>899160</xdr:colOff>
                    <xdr:row>28</xdr:row>
                    <xdr:rowOff>304800</xdr:rowOff>
                  </to>
                </anchor>
              </controlPr>
            </control>
          </mc:Choice>
        </mc:AlternateContent>
        <mc:AlternateContent xmlns:mc="http://schemas.openxmlformats.org/markup-compatibility/2006">
          <mc:Choice Requires="x14">
            <control shapeId="9379" r:id="rId42" name="Check Box 163">
              <controlPr defaultSize="0" autoLine="0" autoPict="0">
                <anchor moveWithCells="1">
                  <from>
                    <xdr:col>3</xdr:col>
                    <xdr:colOff>571500</xdr:colOff>
                    <xdr:row>29</xdr:row>
                    <xdr:rowOff>68580</xdr:rowOff>
                  </from>
                  <to>
                    <xdr:col>3</xdr:col>
                    <xdr:colOff>899160</xdr:colOff>
                    <xdr:row>29</xdr:row>
                    <xdr:rowOff>304800</xdr:rowOff>
                  </to>
                </anchor>
              </controlPr>
            </control>
          </mc:Choice>
        </mc:AlternateContent>
        <mc:AlternateContent xmlns:mc="http://schemas.openxmlformats.org/markup-compatibility/2006">
          <mc:Choice Requires="x14">
            <control shapeId="9380" r:id="rId43" name="Check Box 164">
              <controlPr defaultSize="0" autoLine="0" autoPict="0">
                <anchor moveWithCells="1">
                  <from>
                    <xdr:col>3</xdr:col>
                    <xdr:colOff>571500</xdr:colOff>
                    <xdr:row>30</xdr:row>
                    <xdr:rowOff>68580</xdr:rowOff>
                  </from>
                  <to>
                    <xdr:col>3</xdr:col>
                    <xdr:colOff>899160</xdr:colOff>
                    <xdr:row>30</xdr:row>
                    <xdr:rowOff>304800</xdr:rowOff>
                  </to>
                </anchor>
              </controlPr>
            </control>
          </mc:Choice>
        </mc:AlternateContent>
        <mc:AlternateContent xmlns:mc="http://schemas.openxmlformats.org/markup-compatibility/2006">
          <mc:Choice Requires="x14">
            <control shapeId="9381" r:id="rId44" name="Check Box 165">
              <controlPr defaultSize="0" autoLine="0" autoPict="0">
                <anchor moveWithCells="1">
                  <from>
                    <xdr:col>4</xdr:col>
                    <xdr:colOff>571500</xdr:colOff>
                    <xdr:row>11</xdr:row>
                    <xdr:rowOff>68580</xdr:rowOff>
                  </from>
                  <to>
                    <xdr:col>4</xdr:col>
                    <xdr:colOff>899160</xdr:colOff>
                    <xdr:row>11</xdr:row>
                    <xdr:rowOff>304800</xdr:rowOff>
                  </to>
                </anchor>
              </controlPr>
            </control>
          </mc:Choice>
        </mc:AlternateContent>
        <mc:AlternateContent xmlns:mc="http://schemas.openxmlformats.org/markup-compatibility/2006">
          <mc:Choice Requires="x14">
            <control shapeId="9382" r:id="rId45" name="Check Box 166">
              <controlPr defaultSize="0" autoLine="0" autoPict="0">
                <anchor moveWithCells="1">
                  <from>
                    <xdr:col>4</xdr:col>
                    <xdr:colOff>571500</xdr:colOff>
                    <xdr:row>12</xdr:row>
                    <xdr:rowOff>68580</xdr:rowOff>
                  </from>
                  <to>
                    <xdr:col>4</xdr:col>
                    <xdr:colOff>899160</xdr:colOff>
                    <xdr:row>12</xdr:row>
                    <xdr:rowOff>304800</xdr:rowOff>
                  </to>
                </anchor>
              </controlPr>
            </control>
          </mc:Choice>
        </mc:AlternateContent>
        <mc:AlternateContent xmlns:mc="http://schemas.openxmlformats.org/markup-compatibility/2006">
          <mc:Choice Requires="x14">
            <control shapeId="9383" r:id="rId46" name="Check Box 167">
              <controlPr defaultSize="0" autoLine="0" autoPict="0">
                <anchor moveWithCells="1">
                  <from>
                    <xdr:col>4</xdr:col>
                    <xdr:colOff>571500</xdr:colOff>
                    <xdr:row>13</xdr:row>
                    <xdr:rowOff>68580</xdr:rowOff>
                  </from>
                  <to>
                    <xdr:col>4</xdr:col>
                    <xdr:colOff>899160</xdr:colOff>
                    <xdr:row>13</xdr:row>
                    <xdr:rowOff>304800</xdr:rowOff>
                  </to>
                </anchor>
              </controlPr>
            </control>
          </mc:Choice>
        </mc:AlternateContent>
        <mc:AlternateContent xmlns:mc="http://schemas.openxmlformats.org/markup-compatibility/2006">
          <mc:Choice Requires="x14">
            <control shapeId="9384" r:id="rId47" name="Check Box 168">
              <controlPr defaultSize="0" autoLine="0" autoPict="0">
                <anchor moveWithCells="1">
                  <from>
                    <xdr:col>4</xdr:col>
                    <xdr:colOff>571500</xdr:colOff>
                    <xdr:row>14</xdr:row>
                    <xdr:rowOff>68580</xdr:rowOff>
                  </from>
                  <to>
                    <xdr:col>4</xdr:col>
                    <xdr:colOff>899160</xdr:colOff>
                    <xdr:row>14</xdr:row>
                    <xdr:rowOff>304800</xdr:rowOff>
                  </to>
                </anchor>
              </controlPr>
            </control>
          </mc:Choice>
        </mc:AlternateContent>
        <mc:AlternateContent xmlns:mc="http://schemas.openxmlformats.org/markup-compatibility/2006">
          <mc:Choice Requires="x14">
            <control shapeId="9385" r:id="rId48" name="Check Box 169">
              <controlPr defaultSize="0" autoLine="0" autoPict="0">
                <anchor moveWithCells="1">
                  <from>
                    <xdr:col>4</xdr:col>
                    <xdr:colOff>571500</xdr:colOff>
                    <xdr:row>15</xdr:row>
                    <xdr:rowOff>68580</xdr:rowOff>
                  </from>
                  <to>
                    <xdr:col>4</xdr:col>
                    <xdr:colOff>899160</xdr:colOff>
                    <xdr:row>15</xdr:row>
                    <xdr:rowOff>304800</xdr:rowOff>
                  </to>
                </anchor>
              </controlPr>
            </control>
          </mc:Choice>
        </mc:AlternateContent>
        <mc:AlternateContent xmlns:mc="http://schemas.openxmlformats.org/markup-compatibility/2006">
          <mc:Choice Requires="x14">
            <control shapeId="9386" r:id="rId49" name="Check Box 170">
              <controlPr defaultSize="0" autoLine="0" autoPict="0">
                <anchor moveWithCells="1">
                  <from>
                    <xdr:col>4</xdr:col>
                    <xdr:colOff>571500</xdr:colOff>
                    <xdr:row>16</xdr:row>
                    <xdr:rowOff>68580</xdr:rowOff>
                  </from>
                  <to>
                    <xdr:col>4</xdr:col>
                    <xdr:colOff>899160</xdr:colOff>
                    <xdr:row>16</xdr:row>
                    <xdr:rowOff>304800</xdr:rowOff>
                  </to>
                </anchor>
              </controlPr>
            </control>
          </mc:Choice>
        </mc:AlternateContent>
        <mc:AlternateContent xmlns:mc="http://schemas.openxmlformats.org/markup-compatibility/2006">
          <mc:Choice Requires="x14">
            <control shapeId="9387" r:id="rId50" name="Check Box 171">
              <controlPr defaultSize="0" autoLine="0" autoPict="0">
                <anchor moveWithCells="1">
                  <from>
                    <xdr:col>4</xdr:col>
                    <xdr:colOff>571500</xdr:colOff>
                    <xdr:row>17</xdr:row>
                    <xdr:rowOff>68580</xdr:rowOff>
                  </from>
                  <to>
                    <xdr:col>4</xdr:col>
                    <xdr:colOff>899160</xdr:colOff>
                    <xdr:row>17</xdr:row>
                    <xdr:rowOff>304800</xdr:rowOff>
                  </to>
                </anchor>
              </controlPr>
            </control>
          </mc:Choice>
        </mc:AlternateContent>
        <mc:AlternateContent xmlns:mc="http://schemas.openxmlformats.org/markup-compatibility/2006">
          <mc:Choice Requires="x14">
            <control shapeId="9388" r:id="rId51" name="Check Box 172">
              <controlPr defaultSize="0" autoLine="0" autoPict="0">
                <anchor moveWithCells="1">
                  <from>
                    <xdr:col>4</xdr:col>
                    <xdr:colOff>571500</xdr:colOff>
                    <xdr:row>18</xdr:row>
                    <xdr:rowOff>68580</xdr:rowOff>
                  </from>
                  <to>
                    <xdr:col>4</xdr:col>
                    <xdr:colOff>899160</xdr:colOff>
                    <xdr:row>18</xdr:row>
                    <xdr:rowOff>304800</xdr:rowOff>
                  </to>
                </anchor>
              </controlPr>
            </control>
          </mc:Choice>
        </mc:AlternateContent>
        <mc:AlternateContent xmlns:mc="http://schemas.openxmlformats.org/markup-compatibility/2006">
          <mc:Choice Requires="x14">
            <control shapeId="9389" r:id="rId52" name="Check Box 173">
              <controlPr defaultSize="0" autoLine="0" autoPict="0">
                <anchor moveWithCells="1">
                  <from>
                    <xdr:col>4</xdr:col>
                    <xdr:colOff>571500</xdr:colOff>
                    <xdr:row>19</xdr:row>
                    <xdr:rowOff>68580</xdr:rowOff>
                  </from>
                  <to>
                    <xdr:col>4</xdr:col>
                    <xdr:colOff>899160</xdr:colOff>
                    <xdr:row>19</xdr:row>
                    <xdr:rowOff>304800</xdr:rowOff>
                  </to>
                </anchor>
              </controlPr>
            </control>
          </mc:Choice>
        </mc:AlternateContent>
        <mc:AlternateContent xmlns:mc="http://schemas.openxmlformats.org/markup-compatibility/2006">
          <mc:Choice Requires="x14">
            <control shapeId="9390" r:id="rId53" name="Check Box 174">
              <controlPr defaultSize="0" autoLine="0" autoPict="0">
                <anchor moveWithCells="1">
                  <from>
                    <xdr:col>4</xdr:col>
                    <xdr:colOff>571500</xdr:colOff>
                    <xdr:row>20</xdr:row>
                    <xdr:rowOff>68580</xdr:rowOff>
                  </from>
                  <to>
                    <xdr:col>4</xdr:col>
                    <xdr:colOff>899160</xdr:colOff>
                    <xdr:row>20</xdr:row>
                    <xdr:rowOff>304800</xdr:rowOff>
                  </to>
                </anchor>
              </controlPr>
            </control>
          </mc:Choice>
        </mc:AlternateContent>
        <mc:AlternateContent xmlns:mc="http://schemas.openxmlformats.org/markup-compatibility/2006">
          <mc:Choice Requires="x14">
            <control shapeId="9391" r:id="rId54" name="Check Box 175">
              <controlPr defaultSize="0" autoLine="0" autoPict="0">
                <anchor moveWithCells="1">
                  <from>
                    <xdr:col>4</xdr:col>
                    <xdr:colOff>571500</xdr:colOff>
                    <xdr:row>21</xdr:row>
                    <xdr:rowOff>68580</xdr:rowOff>
                  </from>
                  <to>
                    <xdr:col>4</xdr:col>
                    <xdr:colOff>899160</xdr:colOff>
                    <xdr:row>21</xdr:row>
                    <xdr:rowOff>304800</xdr:rowOff>
                  </to>
                </anchor>
              </controlPr>
            </control>
          </mc:Choice>
        </mc:AlternateContent>
        <mc:AlternateContent xmlns:mc="http://schemas.openxmlformats.org/markup-compatibility/2006">
          <mc:Choice Requires="x14">
            <control shapeId="9392" r:id="rId55" name="Check Box 176">
              <controlPr defaultSize="0" autoLine="0" autoPict="0">
                <anchor moveWithCells="1">
                  <from>
                    <xdr:col>4</xdr:col>
                    <xdr:colOff>571500</xdr:colOff>
                    <xdr:row>22</xdr:row>
                    <xdr:rowOff>68580</xdr:rowOff>
                  </from>
                  <to>
                    <xdr:col>4</xdr:col>
                    <xdr:colOff>899160</xdr:colOff>
                    <xdr:row>22</xdr:row>
                    <xdr:rowOff>304800</xdr:rowOff>
                  </to>
                </anchor>
              </controlPr>
            </control>
          </mc:Choice>
        </mc:AlternateContent>
        <mc:AlternateContent xmlns:mc="http://schemas.openxmlformats.org/markup-compatibility/2006">
          <mc:Choice Requires="x14">
            <control shapeId="9393" r:id="rId56" name="Check Box 177">
              <controlPr defaultSize="0" autoLine="0" autoPict="0">
                <anchor moveWithCells="1">
                  <from>
                    <xdr:col>4</xdr:col>
                    <xdr:colOff>571500</xdr:colOff>
                    <xdr:row>23</xdr:row>
                    <xdr:rowOff>68580</xdr:rowOff>
                  </from>
                  <to>
                    <xdr:col>4</xdr:col>
                    <xdr:colOff>899160</xdr:colOff>
                    <xdr:row>23</xdr:row>
                    <xdr:rowOff>304800</xdr:rowOff>
                  </to>
                </anchor>
              </controlPr>
            </control>
          </mc:Choice>
        </mc:AlternateContent>
        <mc:AlternateContent xmlns:mc="http://schemas.openxmlformats.org/markup-compatibility/2006">
          <mc:Choice Requires="x14">
            <control shapeId="9394" r:id="rId57" name="Check Box 178">
              <controlPr defaultSize="0" autoLine="0" autoPict="0">
                <anchor moveWithCells="1">
                  <from>
                    <xdr:col>4</xdr:col>
                    <xdr:colOff>571500</xdr:colOff>
                    <xdr:row>24</xdr:row>
                    <xdr:rowOff>68580</xdr:rowOff>
                  </from>
                  <to>
                    <xdr:col>4</xdr:col>
                    <xdr:colOff>899160</xdr:colOff>
                    <xdr:row>24</xdr:row>
                    <xdr:rowOff>304800</xdr:rowOff>
                  </to>
                </anchor>
              </controlPr>
            </control>
          </mc:Choice>
        </mc:AlternateContent>
        <mc:AlternateContent xmlns:mc="http://schemas.openxmlformats.org/markup-compatibility/2006">
          <mc:Choice Requires="x14">
            <control shapeId="9395" r:id="rId58" name="Check Box 179">
              <controlPr defaultSize="0" autoLine="0" autoPict="0">
                <anchor moveWithCells="1">
                  <from>
                    <xdr:col>4</xdr:col>
                    <xdr:colOff>571500</xdr:colOff>
                    <xdr:row>25</xdr:row>
                    <xdr:rowOff>68580</xdr:rowOff>
                  </from>
                  <to>
                    <xdr:col>4</xdr:col>
                    <xdr:colOff>899160</xdr:colOff>
                    <xdr:row>25</xdr:row>
                    <xdr:rowOff>304800</xdr:rowOff>
                  </to>
                </anchor>
              </controlPr>
            </control>
          </mc:Choice>
        </mc:AlternateContent>
        <mc:AlternateContent xmlns:mc="http://schemas.openxmlformats.org/markup-compatibility/2006">
          <mc:Choice Requires="x14">
            <control shapeId="9396" r:id="rId59" name="Check Box 180">
              <controlPr defaultSize="0" autoLine="0" autoPict="0">
                <anchor moveWithCells="1">
                  <from>
                    <xdr:col>4</xdr:col>
                    <xdr:colOff>571500</xdr:colOff>
                    <xdr:row>26</xdr:row>
                    <xdr:rowOff>68580</xdr:rowOff>
                  </from>
                  <to>
                    <xdr:col>4</xdr:col>
                    <xdr:colOff>899160</xdr:colOff>
                    <xdr:row>26</xdr:row>
                    <xdr:rowOff>304800</xdr:rowOff>
                  </to>
                </anchor>
              </controlPr>
            </control>
          </mc:Choice>
        </mc:AlternateContent>
        <mc:AlternateContent xmlns:mc="http://schemas.openxmlformats.org/markup-compatibility/2006">
          <mc:Choice Requires="x14">
            <control shapeId="9397" r:id="rId60" name="Check Box 181">
              <controlPr defaultSize="0" autoLine="0" autoPict="0">
                <anchor moveWithCells="1">
                  <from>
                    <xdr:col>4</xdr:col>
                    <xdr:colOff>571500</xdr:colOff>
                    <xdr:row>27</xdr:row>
                    <xdr:rowOff>68580</xdr:rowOff>
                  </from>
                  <to>
                    <xdr:col>4</xdr:col>
                    <xdr:colOff>899160</xdr:colOff>
                    <xdr:row>27</xdr:row>
                    <xdr:rowOff>304800</xdr:rowOff>
                  </to>
                </anchor>
              </controlPr>
            </control>
          </mc:Choice>
        </mc:AlternateContent>
        <mc:AlternateContent xmlns:mc="http://schemas.openxmlformats.org/markup-compatibility/2006">
          <mc:Choice Requires="x14">
            <control shapeId="9398" r:id="rId61" name="Check Box 182">
              <controlPr defaultSize="0" autoLine="0" autoPict="0">
                <anchor moveWithCells="1">
                  <from>
                    <xdr:col>4</xdr:col>
                    <xdr:colOff>571500</xdr:colOff>
                    <xdr:row>28</xdr:row>
                    <xdr:rowOff>68580</xdr:rowOff>
                  </from>
                  <to>
                    <xdr:col>4</xdr:col>
                    <xdr:colOff>899160</xdr:colOff>
                    <xdr:row>28</xdr:row>
                    <xdr:rowOff>304800</xdr:rowOff>
                  </to>
                </anchor>
              </controlPr>
            </control>
          </mc:Choice>
        </mc:AlternateContent>
        <mc:AlternateContent xmlns:mc="http://schemas.openxmlformats.org/markup-compatibility/2006">
          <mc:Choice Requires="x14">
            <control shapeId="9399" r:id="rId62" name="Check Box 183">
              <controlPr defaultSize="0" autoLine="0" autoPict="0">
                <anchor moveWithCells="1">
                  <from>
                    <xdr:col>4</xdr:col>
                    <xdr:colOff>571500</xdr:colOff>
                    <xdr:row>29</xdr:row>
                    <xdr:rowOff>68580</xdr:rowOff>
                  </from>
                  <to>
                    <xdr:col>4</xdr:col>
                    <xdr:colOff>899160</xdr:colOff>
                    <xdr:row>29</xdr:row>
                    <xdr:rowOff>304800</xdr:rowOff>
                  </to>
                </anchor>
              </controlPr>
            </control>
          </mc:Choice>
        </mc:AlternateContent>
        <mc:AlternateContent xmlns:mc="http://schemas.openxmlformats.org/markup-compatibility/2006">
          <mc:Choice Requires="x14">
            <control shapeId="9400" r:id="rId63" name="Check Box 184">
              <controlPr defaultSize="0" autoLine="0" autoPict="0">
                <anchor moveWithCells="1">
                  <from>
                    <xdr:col>4</xdr:col>
                    <xdr:colOff>571500</xdr:colOff>
                    <xdr:row>30</xdr:row>
                    <xdr:rowOff>68580</xdr:rowOff>
                  </from>
                  <to>
                    <xdr:col>4</xdr:col>
                    <xdr:colOff>899160</xdr:colOff>
                    <xdr:row>30</xdr:row>
                    <xdr:rowOff>304800</xdr:rowOff>
                  </to>
                </anchor>
              </controlPr>
            </control>
          </mc:Choice>
        </mc:AlternateContent>
        <mc:AlternateContent xmlns:mc="http://schemas.openxmlformats.org/markup-compatibility/2006">
          <mc:Choice Requires="x14">
            <control shapeId="9401" r:id="rId64" name="Check Box 185">
              <controlPr defaultSize="0" autoLine="0" autoPict="0">
                <anchor moveWithCells="1">
                  <from>
                    <xdr:col>5</xdr:col>
                    <xdr:colOff>571500</xdr:colOff>
                    <xdr:row>11</xdr:row>
                    <xdr:rowOff>68580</xdr:rowOff>
                  </from>
                  <to>
                    <xdr:col>5</xdr:col>
                    <xdr:colOff>899160</xdr:colOff>
                    <xdr:row>11</xdr:row>
                    <xdr:rowOff>304800</xdr:rowOff>
                  </to>
                </anchor>
              </controlPr>
            </control>
          </mc:Choice>
        </mc:AlternateContent>
        <mc:AlternateContent xmlns:mc="http://schemas.openxmlformats.org/markup-compatibility/2006">
          <mc:Choice Requires="x14">
            <control shapeId="9402" r:id="rId65" name="Check Box 186">
              <controlPr defaultSize="0" autoLine="0" autoPict="0">
                <anchor moveWithCells="1">
                  <from>
                    <xdr:col>5</xdr:col>
                    <xdr:colOff>579120</xdr:colOff>
                    <xdr:row>12</xdr:row>
                    <xdr:rowOff>30480</xdr:rowOff>
                  </from>
                  <to>
                    <xdr:col>5</xdr:col>
                    <xdr:colOff>960120</xdr:colOff>
                    <xdr:row>12</xdr:row>
                    <xdr:rowOff>304800</xdr:rowOff>
                  </to>
                </anchor>
              </controlPr>
            </control>
          </mc:Choice>
        </mc:AlternateContent>
        <mc:AlternateContent xmlns:mc="http://schemas.openxmlformats.org/markup-compatibility/2006">
          <mc:Choice Requires="x14">
            <control shapeId="9403" r:id="rId66" name="Check Box 187">
              <controlPr defaultSize="0" autoLine="0" autoPict="0">
                <anchor moveWithCells="1">
                  <from>
                    <xdr:col>5</xdr:col>
                    <xdr:colOff>571500</xdr:colOff>
                    <xdr:row>13</xdr:row>
                    <xdr:rowOff>68580</xdr:rowOff>
                  </from>
                  <to>
                    <xdr:col>5</xdr:col>
                    <xdr:colOff>899160</xdr:colOff>
                    <xdr:row>13</xdr:row>
                    <xdr:rowOff>304800</xdr:rowOff>
                  </to>
                </anchor>
              </controlPr>
            </control>
          </mc:Choice>
        </mc:AlternateContent>
        <mc:AlternateContent xmlns:mc="http://schemas.openxmlformats.org/markup-compatibility/2006">
          <mc:Choice Requires="x14">
            <control shapeId="9404" r:id="rId67" name="Check Box 188">
              <controlPr defaultSize="0" autoLine="0" autoPict="0">
                <anchor moveWithCells="1">
                  <from>
                    <xdr:col>5</xdr:col>
                    <xdr:colOff>571500</xdr:colOff>
                    <xdr:row>14</xdr:row>
                    <xdr:rowOff>68580</xdr:rowOff>
                  </from>
                  <to>
                    <xdr:col>5</xdr:col>
                    <xdr:colOff>899160</xdr:colOff>
                    <xdr:row>14</xdr:row>
                    <xdr:rowOff>304800</xdr:rowOff>
                  </to>
                </anchor>
              </controlPr>
            </control>
          </mc:Choice>
        </mc:AlternateContent>
        <mc:AlternateContent xmlns:mc="http://schemas.openxmlformats.org/markup-compatibility/2006">
          <mc:Choice Requires="x14">
            <control shapeId="9405" r:id="rId68" name="Check Box 189">
              <controlPr defaultSize="0" autoLine="0" autoPict="0">
                <anchor moveWithCells="1">
                  <from>
                    <xdr:col>5</xdr:col>
                    <xdr:colOff>571500</xdr:colOff>
                    <xdr:row>15</xdr:row>
                    <xdr:rowOff>68580</xdr:rowOff>
                  </from>
                  <to>
                    <xdr:col>5</xdr:col>
                    <xdr:colOff>899160</xdr:colOff>
                    <xdr:row>15</xdr:row>
                    <xdr:rowOff>304800</xdr:rowOff>
                  </to>
                </anchor>
              </controlPr>
            </control>
          </mc:Choice>
        </mc:AlternateContent>
        <mc:AlternateContent xmlns:mc="http://schemas.openxmlformats.org/markup-compatibility/2006">
          <mc:Choice Requires="x14">
            <control shapeId="9406" r:id="rId69" name="Check Box 190">
              <controlPr defaultSize="0" autoLine="0" autoPict="0">
                <anchor moveWithCells="1">
                  <from>
                    <xdr:col>5</xdr:col>
                    <xdr:colOff>571500</xdr:colOff>
                    <xdr:row>16</xdr:row>
                    <xdr:rowOff>68580</xdr:rowOff>
                  </from>
                  <to>
                    <xdr:col>5</xdr:col>
                    <xdr:colOff>899160</xdr:colOff>
                    <xdr:row>16</xdr:row>
                    <xdr:rowOff>304800</xdr:rowOff>
                  </to>
                </anchor>
              </controlPr>
            </control>
          </mc:Choice>
        </mc:AlternateContent>
        <mc:AlternateContent xmlns:mc="http://schemas.openxmlformats.org/markup-compatibility/2006">
          <mc:Choice Requires="x14">
            <control shapeId="9407" r:id="rId70" name="Check Box 191">
              <controlPr defaultSize="0" autoLine="0" autoPict="0">
                <anchor moveWithCells="1">
                  <from>
                    <xdr:col>5</xdr:col>
                    <xdr:colOff>571500</xdr:colOff>
                    <xdr:row>17</xdr:row>
                    <xdr:rowOff>68580</xdr:rowOff>
                  </from>
                  <to>
                    <xdr:col>5</xdr:col>
                    <xdr:colOff>899160</xdr:colOff>
                    <xdr:row>17</xdr:row>
                    <xdr:rowOff>304800</xdr:rowOff>
                  </to>
                </anchor>
              </controlPr>
            </control>
          </mc:Choice>
        </mc:AlternateContent>
        <mc:AlternateContent xmlns:mc="http://schemas.openxmlformats.org/markup-compatibility/2006">
          <mc:Choice Requires="x14">
            <control shapeId="9408" r:id="rId71" name="Check Box 192">
              <controlPr defaultSize="0" autoLine="0" autoPict="0">
                <anchor moveWithCells="1">
                  <from>
                    <xdr:col>5</xdr:col>
                    <xdr:colOff>571500</xdr:colOff>
                    <xdr:row>18</xdr:row>
                    <xdr:rowOff>68580</xdr:rowOff>
                  </from>
                  <to>
                    <xdr:col>5</xdr:col>
                    <xdr:colOff>899160</xdr:colOff>
                    <xdr:row>18</xdr:row>
                    <xdr:rowOff>304800</xdr:rowOff>
                  </to>
                </anchor>
              </controlPr>
            </control>
          </mc:Choice>
        </mc:AlternateContent>
        <mc:AlternateContent xmlns:mc="http://schemas.openxmlformats.org/markup-compatibility/2006">
          <mc:Choice Requires="x14">
            <control shapeId="9409" r:id="rId72" name="Check Box 193">
              <controlPr defaultSize="0" autoLine="0" autoPict="0">
                <anchor moveWithCells="1">
                  <from>
                    <xdr:col>5</xdr:col>
                    <xdr:colOff>571500</xdr:colOff>
                    <xdr:row>19</xdr:row>
                    <xdr:rowOff>68580</xdr:rowOff>
                  </from>
                  <to>
                    <xdr:col>5</xdr:col>
                    <xdr:colOff>899160</xdr:colOff>
                    <xdr:row>19</xdr:row>
                    <xdr:rowOff>304800</xdr:rowOff>
                  </to>
                </anchor>
              </controlPr>
            </control>
          </mc:Choice>
        </mc:AlternateContent>
        <mc:AlternateContent xmlns:mc="http://schemas.openxmlformats.org/markup-compatibility/2006">
          <mc:Choice Requires="x14">
            <control shapeId="9410" r:id="rId73" name="Check Box 194">
              <controlPr defaultSize="0" autoLine="0" autoPict="0">
                <anchor moveWithCells="1">
                  <from>
                    <xdr:col>5</xdr:col>
                    <xdr:colOff>571500</xdr:colOff>
                    <xdr:row>20</xdr:row>
                    <xdr:rowOff>68580</xdr:rowOff>
                  </from>
                  <to>
                    <xdr:col>5</xdr:col>
                    <xdr:colOff>899160</xdr:colOff>
                    <xdr:row>20</xdr:row>
                    <xdr:rowOff>304800</xdr:rowOff>
                  </to>
                </anchor>
              </controlPr>
            </control>
          </mc:Choice>
        </mc:AlternateContent>
        <mc:AlternateContent xmlns:mc="http://schemas.openxmlformats.org/markup-compatibility/2006">
          <mc:Choice Requires="x14">
            <control shapeId="9411" r:id="rId74" name="Check Box 195">
              <controlPr defaultSize="0" autoLine="0" autoPict="0">
                <anchor moveWithCells="1">
                  <from>
                    <xdr:col>5</xdr:col>
                    <xdr:colOff>571500</xdr:colOff>
                    <xdr:row>21</xdr:row>
                    <xdr:rowOff>68580</xdr:rowOff>
                  </from>
                  <to>
                    <xdr:col>5</xdr:col>
                    <xdr:colOff>899160</xdr:colOff>
                    <xdr:row>21</xdr:row>
                    <xdr:rowOff>304800</xdr:rowOff>
                  </to>
                </anchor>
              </controlPr>
            </control>
          </mc:Choice>
        </mc:AlternateContent>
        <mc:AlternateContent xmlns:mc="http://schemas.openxmlformats.org/markup-compatibility/2006">
          <mc:Choice Requires="x14">
            <control shapeId="9412" r:id="rId75" name="Check Box 196">
              <controlPr defaultSize="0" autoLine="0" autoPict="0">
                <anchor moveWithCells="1">
                  <from>
                    <xdr:col>5</xdr:col>
                    <xdr:colOff>571500</xdr:colOff>
                    <xdr:row>22</xdr:row>
                    <xdr:rowOff>68580</xdr:rowOff>
                  </from>
                  <to>
                    <xdr:col>5</xdr:col>
                    <xdr:colOff>899160</xdr:colOff>
                    <xdr:row>22</xdr:row>
                    <xdr:rowOff>304800</xdr:rowOff>
                  </to>
                </anchor>
              </controlPr>
            </control>
          </mc:Choice>
        </mc:AlternateContent>
        <mc:AlternateContent xmlns:mc="http://schemas.openxmlformats.org/markup-compatibility/2006">
          <mc:Choice Requires="x14">
            <control shapeId="9413" r:id="rId76" name="Check Box 197">
              <controlPr defaultSize="0" autoLine="0" autoPict="0">
                <anchor moveWithCells="1">
                  <from>
                    <xdr:col>5</xdr:col>
                    <xdr:colOff>571500</xdr:colOff>
                    <xdr:row>23</xdr:row>
                    <xdr:rowOff>68580</xdr:rowOff>
                  </from>
                  <to>
                    <xdr:col>5</xdr:col>
                    <xdr:colOff>899160</xdr:colOff>
                    <xdr:row>23</xdr:row>
                    <xdr:rowOff>304800</xdr:rowOff>
                  </to>
                </anchor>
              </controlPr>
            </control>
          </mc:Choice>
        </mc:AlternateContent>
        <mc:AlternateContent xmlns:mc="http://schemas.openxmlformats.org/markup-compatibility/2006">
          <mc:Choice Requires="x14">
            <control shapeId="9414" r:id="rId77" name="Check Box 198">
              <controlPr defaultSize="0" autoLine="0" autoPict="0">
                <anchor moveWithCells="1">
                  <from>
                    <xdr:col>5</xdr:col>
                    <xdr:colOff>571500</xdr:colOff>
                    <xdr:row>24</xdr:row>
                    <xdr:rowOff>68580</xdr:rowOff>
                  </from>
                  <to>
                    <xdr:col>5</xdr:col>
                    <xdr:colOff>899160</xdr:colOff>
                    <xdr:row>24</xdr:row>
                    <xdr:rowOff>304800</xdr:rowOff>
                  </to>
                </anchor>
              </controlPr>
            </control>
          </mc:Choice>
        </mc:AlternateContent>
        <mc:AlternateContent xmlns:mc="http://schemas.openxmlformats.org/markup-compatibility/2006">
          <mc:Choice Requires="x14">
            <control shapeId="9415" r:id="rId78" name="Check Box 199">
              <controlPr defaultSize="0" autoLine="0" autoPict="0">
                <anchor moveWithCells="1">
                  <from>
                    <xdr:col>5</xdr:col>
                    <xdr:colOff>571500</xdr:colOff>
                    <xdr:row>25</xdr:row>
                    <xdr:rowOff>68580</xdr:rowOff>
                  </from>
                  <to>
                    <xdr:col>5</xdr:col>
                    <xdr:colOff>899160</xdr:colOff>
                    <xdr:row>25</xdr:row>
                    <xdr:rowOff>304800</xdr:rowOff>
                  </to>
                </anchor>
              </controlPr>
            </control>
          </mc:Choice>
        </mc:AlternateContent>
        <mc:AlternateContent xmlns:mc="http://schemas.openxmlformats.org/markup-compatibility/2006">
          <mc:Choice Requires="x14">
            <control shapeId="9416" r:id="rId79" name="Check Box 200">
              <controlPr defaultSize="0" autoLine="0" autoPict="0">
                <anchor moveWithCells="1">
                  <from>
                    <xdr:col>5</xdr:col>
                    <xdr:colOff>571500</xdr:colOff>
                    <xdr:row>26</xdr:row>
                    <xdr:rowOff>68580</xdr:rowOff>
                  </from>
                  <to>
                    <xdr:col>5</xdr:col>
                    <xdr:colOff>899160</xdr:colOff>
                    <xdr:row>26</xdr:row>
                    <xdr:rowOff>304800</xdr:rowOff>
                  </to>
                </anchor>
              </controlPr>
            </control>
          </mc:Choice>
        </mc:AlternateContent>
        <mc:AlternateContent xmlns:mc="http://schemas.openxmlformats.org/markup-compatibility/2006">
          <mc:Choice Requires="x14">
            <control shapeId="9417" r:id="rId80" name="Check Box 201">
              <controlPr defaultSize="0" autoLine="0" autoPict="0">
                <anchor moveWithCells="1">
                  <from>
                    <xdr:col>5</xdr:col>
                    <xdr:colOff>571500</xdr:colOff>
                    <xdr:row>27</xdr:row>
                    <xdr:rowOff>68580</xdr:rowOff>
                  </from>
                  <to>
                    <xdr:col>5</xdr:col>
                    <xdr:colOff>899160</xdr:colOff>
                    <xdr:row>27</xdr:row>
                    <xdr:rowOff>304800</xdr:rowOff>
                  </to>
                </anchor>
              </controlPr>
            </control>
          </mc:Choice>
        </mc:AlternateContent>
        <mc:AlternateContent xmlns:mc="http://schemas.openxmlformats.org/markup-compatibility/2006">
          <mc:Choice Requires="x14">
            <control shapeId="9418" r:id="rId81" name="Check Box 202">
              <controlPr defaultSize="0" autoLine="0" autoPict="0">
                <anchor moveWithCells="1">
                  <from>
                    <xdr:col>5</xdr:col>
                    <xdr:colOff>571500</xdr:colOff>
                    <xdr:row>28</xdr:row>
                    <xdr:rowOff>68580</xdr:rowOff>
                  </from>
                  <to>
                    <xdr:col>5</xdr:col>
                    <xdr:colOff>982980</xdr:colOff>
                    <xdr:row>28</xdr:row>
                    <xdr:rowOff>304800</xdr:rowOff>
                  </to>
                </anchor>
              </controlPr>
            </control>
          </mc:Choice>
        </mc:AlternateContent>
        <mc:AlternateContent xmlns:mc="http://schemas.openxmlformats.org/markup-compatibility/2006">
          <mc:Choice Requires="x14">
            <control shapeId="9419" r:id="rId82" name="Check Box 203">
              <controlPr defaultSize="0" autoLine="0" autoPict="0">
                <anchor moveWithCells="1">
                  <from>
                    <xdr:col>5</xdr:col>
                    <xdr:colOff>571500</xdr:colOff>
                    <xdr:row>29</xdr:row>
                    <xdr:rowOff>68580</xdr:rowOff>
                  </from>
                  <to>
                    <xdr:col>5</xdr:col>
                    <xdr:colOff>899160</xdr:colOff>
                    <xdr:row>29</xdr:row>
                    <xdr:rowOff>304800</xdr:rowOff>
                  </to>
                </anchor>
              </controlPr>
            </control>
          </mc:Choice>
        </mc:AlternateContent>
        <mc:AlternateContent xmlns:mc="http://schemas.openxmlformats.org/markup-compatibility/2006">
          <mc:Choice Requires="x14">
            <control shapeId="9420" r:id="rId83" name="Check Box 204">
              <controlPr defaultSize="0" autoLine="0" autoPict="0">
                <anchor moveWithCells="1">
                  <from>
                    <xdr:col>5</xdr:col>
                    <xdr:colOff>571500</xdr:colOff>
                    <xdr:row>30</xdr:row>
                    <xdr:rowOff>68580</xdr:rowOff>
                  </from>
                  <to>
                    <xdr:col>5</xdr:col>
                    <xdr:colOff>899160</xdr:colOff>
                    <xdr:row>30</xdr:row>
                    <xdr:rowOff>304800</xdr:rowOff>
                  </to>
                </anchor>
              </controlPr>
            </control>
          </mc:Choice>
        </mc:AlternateContent>
        <mc:AlternateContent xmlns:mc="http://schemas.openxmlformats.org/markup-compatibility/2006">
          <mc:Choice Requires="x14">
            <control shapeId="9421" r:id="rId84" name="Check Box 205">
              <controlPr defaultSize="0" autoLine="0" autoPict="0">
                <anchor moveWithCells="1">
                  <from>
                    <xdr:col>6</xdr:col>
                    <xdr:colOff>571500</xdr:colOff>
                    <xdr:row>11</xdr:row>
                    <xdr:rowOff>68580</xdr:rowOff>
                  </from>
                  <to>
                    <xdr:col>6</xdr:col>
                    <xdr:colOff>899160</xdr:colOff>
                    <xdr:row>11</xdr:row>
                    <xdr:rowOff>304800</xdr:rowOff>
                  </to>
                </anchor>
              </controlPr>
            </control>
          </mc:Choice>
        </mc:AlternateContent>
        <mc:AlternateContent xmlns:mc="http://schemas.openxmlformats.org/markup-compatibility/2006">
          <mc:Choice Requires="x14">
            <control shapeId="9422" r:id="rId85" name="Check Box 206">
              <controlPr defaultSize="0" autoLine="0" autoPict="0">
                <anchor moveWithCells="1">
                  <from>
                    <xdr:col>6</xdr:col>
                    <xdr:colOff>571500</xdr:colOff>
                    <xdr:row>12</xdr:row>
                    <xdr:rowOff>68580</xdr:rowOff>
                  </from>
                  <to>
                    <xdr:col>6</xdr:col>
                    <xdr:colOff>899160</xdr:colOff>
                    <xdr:row>12</xdr:row>
                    <xdr:rowOff>304800</xdr:rowOff>
                  </to>
                </anchor>
              </controlPr>
            </control>
          </mc:Choice>
        </mc:AlternateContent>
        <mc:AlternateContent xmlns:mc="http://schemas.openxmlformats.org/markup-compatibility/2006">
          <mc:Choice Requires="x14">
            <control shapeId="9423" r:id="rId86" name="Check Box 207">
              <controlPr defaultSize="0" autoLine="0" autoPict="0">
                <anchor moveWithCells="1">
                  <from>
                    <xdr:col>6</xdr:col>
                    <xdr:colOff>571500</xdr:colOff>
                    <xdr:row>13</xdr:row>
                    <xdr:rowOff>68580</xdr:rowOff>
                  </from>
                  <to>
                    <xdr:col>6</xdr:col>
                    <xdr:colOff>899160</xdr:colOff>
                    <xdr:row>13</xdr:row>
                    <xdr:rowOff>304800</xdr:rowOff>
                  </to>
                </anchor>
              </controlPr>
            </control>
          </mc:Choice>
        </mc:AlternateContent>
        <mc:AlternateContent xmlns:mc="http://schemas.openxmlformats.org/markup-compatibility/2006">
          <mc:Choice Requires="x14">
            <control shapeId="9424" r:id="rId87" name="Check Box 208">
              <controlPr defaultSize="0" autoLine="0" autoPict="0">
                <anchor moveWithCells="1">
                  <from>
                    <xdr:col>6</xdr:col>
                    <xdr:colOff>571500</xdr:colOff>
                    <xdr:row>14</xdr:row>
                    <xdr:rowOff>68580</xdr:rowOff>
                  </from>
                  <to>
                    <xdr:col>6</xdr:col>
                    <xdr:colOff>899160</xdr:colOff>
                    <xdr:row>14</xdr:row>
                    <xdr:rowOff>304800</xdr:rowOff>
                  </to>
                </anchor>
              </controlPr>
            </control>
          </mc:Choice>
        </mc:AlternateContent>
        <mc:AlternateContent xmlns:mc="http://schemas.openxmlformats.org/markup-compatibility/2006">
          <mc:Choice Requires="x14">
            <control shapeId="9425" r:id="rId88" name="Check Box 209">
              <controlPr defaultSize="0" autoLine="0" autoPict="0">
                <anchor moveWithCells="1">
                  <from>
                    <xdr:col>6</xdr:col>
                    <xdr:colOff>571500</xdr:colOff>
                    <xdr:row>15</xdr:row>
                    <xdr:rowOff>68580</xdr:rowOff>
                  </from>
                  <to>
                    <xdr:col>6</xdr:col>
                    <xdr:colOff>899160</xdr:colOff>
                    <xdr:row>15</xdr:row>
                    <xdr:rowOff>304800</xdr:rowOff>
                  </to>
                </anchor>
              </controlPr>
            </control>
          </mc:Choice>
        </mc:AlternateContent>
        <mc:AlternateContent xmlns:mc="http://schemas.openxmlformats.org/markup-compatibility/2006">
          <mc:Choice Requires="x14">
            <control shapeId="9426" r:id="rId89" name="Check Box 210">
              <controlPr defaultSize="0" autoLine="0" autoPict="0">
                <anchor moveWithCells="1">
                  <from>
                    <xdr:col>6</xdr:col>
                    <xdr:colOff>571500</xdr:colOff>
                    <xdr:row>16</xdr:row>
                    <xdr:rowOff>68580</xdr:rowOff>
                  </from>
                  <to>
                    <xdr:col>6</xdr:col>
                    <xdr:colOff>899160</xdr:colOff>
                    <xdr:row>16</xdr:row>
                    <xdr:rowOff>304800</xdr:rowOff>
                  </to>
                </anchor>
              </controlPr>
            </control>
          </mc:Choice>
        </mc:AlternateContent>
        <mc:AlternateContent xmlns:mc="http://schemas.openxmlformats.org/markup-compatibility/2006">
          <mc:Choice Requires="x14">
            <control shapeId="9427" r:id="rId90" name="Check Box 211">
              <controlPr defaultSize="0" autoLine="0" autoPict="0">
                <anchor moveWithCells="1">
                  <from>
                    <xdr:col>6</xdr:col>
                    <xdr:colOff>571500</xdr:colOff>
                    <xdr:row>17</xdr:row>
                    <xdr:rowOff>68580</xdr:rowOff>
                  </from>
                  <to>
                    <xdr:col>6</xdr:col>
                    <xdr:colOff>899160</xdr:colOff>
                    <xdr:row>17</xdr:row>
                    <xdr:rowOff>304800</xdr:rowOff>
                  </to>
                </anchor>
              </controlPr>
            </control>
          </mc:Choice>
        </mc:AlternateContent>
        <mc:AlternateContent xmlns:mc="http://schemas.openxmlformats.org/markup-compatibility/2006">
          <mc:Choice Requires="x14">
            <control shapeId="9428" r:id="rId91" name="Check Box 212">
              <controlPr defaultSize="0" autoLine="0" autoPict="0">
                <anchor moveWithCells="1">
                  <from>
                    <xdr:col>6</xdr:col>
                    <xdr:colOff>571500</xdr:colOff>
                    <xdr:row>18</xdr:row>
                    <xdr:rowOff>68580</xdr:rowOff>
                  </from>
                  <to>
                    <xdr:col>6</xdr:col>
                    <xdr:colOff>899160</xdr:colOff>
                    <xdr:row>18</xdr:row>
                    <xdr:rowOff>304800</xdr:rowOff>
                  </to>
                </anchor>
              </controlPr>
            </control>
          </mc:Choice>
        </mc:AlternateContent>
        <mc:AlternateContent xmlns:mc="http://schemas.openxmlformats.org/markup-compatibility/2006">
          <mc:Choice Requires="x14">
            <control shapeId="9429" r:id="rId92" name="Check Box 213">
              <controlPr defaultSize="0" autoLine="0" autoPict="0">
                <anchor moveWithCells="1">
                  <from>
                    <xdr:col>6</xdr:col>
                    <xdr:colOff>571500</xdr:colOff>
                    <xdr:row>19</xdr:row>
                    <xdr:rowOff>68580</xdr:rowOff>
                  </from>
                  <to>
                    <xdr:col>6</xdr:col>
                    <xdr:colOff>899160</xdr:colOff>
                    <xdr:row>19</xdr:row>
                    <xdr:rowOff>304800</xdr:rowOff>
                  </to>
                </anchor>
              </controlPr>
            </control>
          </mc:Choice>
        </mc:AlternateContent>
        <mc:AlternateContent xmlns:mc="http://schemas.openxmlformats.org/markup-compatibility/2006">
          <mc:Choice Requires="x14">
            <control shapeId="9430" r:id="rId93" name="Check Box 214">
              <controlPr defaultSize="0" autoLine="0" autoPict="0">
                <anchor moveWithCells="1">
                  <from>
                    <xdr:col>6</xdr:col>
                    <xdr:colOff>571500</xdr:colOff>
                    <xdr:row>20</xdr:row>
                    <xdr:rowOff>68580</xdr:rowOff>
                  </from>
                  <to>
                    <xdr:col>6</xdr:col>
                    <xdr:colOff>899160</xdr:colOff>
                    <xdr:row>20</xdr:row>
                    <xdr:rowOff>304800</xdr:rowOff>
                  </to>
                </anchor>
              </controlPr>
            </control>
          </mc:Choice>
        </mc:AlternateContent>
        <mc:AlternateContent xmlns:mc="http://schemas.openxmlformats.org/markup-compatibility/2006">
          <mc:Choice Requires="x14">
            <control shapeId="9431" r:id="rId94" name="Check Box 215">
              <controlPr defaultSize="0" autoLine="0" autoPict="0">
                <anchor moveWithCells="1">
                  <from>
                    <xdr:col>6</xdr:col>
                    <xdr:colOff>571500</xdr:colOff>
                    <xdr:row>21</xdr:row>
                    <xdr:rowOff>68580</xdr:rowOff>
                  </from>
                  <to>
                    <xdr:col>6</xdr:col>
                    <xdr:colOff>899160</xdr:colOff>
                    <xdr:row>21</xdr:row>
                    <xdr:rowOff>304800</xdr:rowOff>
                  </to>
                </anchor>
              </controlPr>
            </control>
          </mc:Choice>
        </mc:AlternateContent>
        <mc:AlternateContent xmlns:mc="http://schemas.openxmlformats.org/markup-compatibility/2006">
          <mc:Choice Requires="x14">
            <control shapeId="9432" r:id="rId95" name="Check Box 216">
              <controlPr defaultSize="0" autoLine="0" autoPict="0">
                <anchor moveWithCells="1">
                  <from>
                    <xdr:col>6</xdr:col>
                    <xdr:colOff>571500</xdr:colOff>
                    <xdr:row>22</xdr:row>
                    <xdr:rowOff>68580</xdr:rowOff>
                  </from>
                  <to>
                    <xdr:col>6</xdr:col>
                    <xdr:colOff>899160</xdr:colOff>
                    <xdr:row>22</xdr:row>
                    <xdr:rowOff>304800</xdr:rowOff>
                  </to>
                </anchor>
              </controlPr>
            </control>
          </mc:Choice>
        </mc:AlternateContent>
        <mc:AlternateContent xmlns:mc="http://schemas.openxmlformats.org/markup-compatibility/2006">
          <mc:Choice Requires="x14">
            <control shapeId="9433" r:id="rId96" name="Check Box 217">
              <controlPr defaultSize="0" autoLine="0" autoPict="0">
                <anchor moveWithCells="1">
                  <from>
                    <xdr:col>6</xdr:col>
                    <xdr:colOff>571500</xdr:colOff>
                    <xdr:row>23</xdr:row>
                    <xdr:rowOff>68580</xdr:rowOff>
                  </from>
                  <to>
                    <xdr:col>6</xdr:col>
                    <xdr:colOff>899160</xdr:colOff>
                    <xdr:row>23</xdr:row>
                    <xdr:rowOff>304800</xdr:rowOff>
                  </to>
                </anchor>
              </controlPr>
            </control>
          </mc:Choice>
        </mc:AlternateContent>
        <mc:AlternateContent xmlns:mc="http://schemas.openxmlformats.org/markup-compatibility/2006">
          <mc:Choice Requires="x14">
            <control shapeId="9434" r:id="rId97" name="Check Box 218">
              <controlPr defaultSize="0" autoLine="0" autoPict="0">
                <anchor moveWithCells="1">
                  <from>
                    <xdr:col>6</xdr:col>
                    <xdr:colOff>571500</xdr:colOff>
                    <xdr:row>24</xdr:row>
                    <xdr:rowOff>68580</xdr:rowOff>
                  </from>
                  <to>
                    <xdr:col>6</xdr:col>
                    <xdr:colOff>899160</xdr:colOff>
                    <xdr:row>24</xdr:row>
                    <xdr:rowOff>304800</xdr:rowOff>
                  </to>
                </anchor>
              </controlPr>
            </control>
          </mc:Choice>
        </mc:AlternateContent>
        <mc:AlternateContent xmlns:mc="http://schemas.openxmlformats.org/markup-compatibility/2006">
          <mc:Choice Requires="x14">
            <control shapeId="9435" r:id="rId98" name="Check Box 219">
              <controlPr defaultSize="0" autoLine="0" autoPict="0">
                <anchor moveWithCells="1">
                  <from>
                    <xdr:col>6</xdr:col>
                    <xdr:colOff>571500</xdr:colOff>
                    <xdr:row>25</xdr:row>
                    <xdr:rowOff>68580</xdr:rowOff>
                  </from>
                  <to>
                    <xdr:col>6</xdr:col>
                    <xdr:colOff>899160</xdr:colOff>
                    <xdr:row>25</xdr:row>
                    <xdr:rowOff>304800</xdr:rowOff>
                  </to>
                </anchor>
              </controlPr>
            </control>
          </mc:Choice>
        </mc:AlternateContent>
        <mc:AlternateContent xmlns:mc="http://schemas.openxmlformats.org/markup-compatibility/2006">
          <mc:Choice Requires="x14">
            <control shapeId="9436" r:id="rId99" name="Check Box 220">
              <controlPr defaultSize="0" autoLine="0" autoPict="0">
                <anchor moveWithCells="1">
                  <from>
                    <xdr:col>6</xdr:col>
                    <xdr:colOff>571500</xdr:colOff>
                    <xdr:row>26</xdr:row>
                    <xdr:rowOff>68580</xdr:rowOff>
                  </from>
                  <to>
                    <xdr:col>6</xdr:col>
                    <xdr:colOff>899160</xdr:colOff>
                    <xdr:row>26</xdr:row>
                    <xdr:rowOff>304800</xdr:rowOff>
                  </to>
                </anchor>
              </controlPr>
            </control>
          </mc:Choice>
        </mc:AlternateContent>
        <mc:AlternateContent xmlns:mc="http://schemas.openxmlformats.org/markup-compatibility/2006">
          <mc:Choice Requires="x14">
            <control shapeId="9437" r:id="rId100" name="Check Box 221">
              <controlPr defaultSize="0" autoLine="0" autoPict="0">
                <anchor moveWithCells="1">
                  <from>
                    <xdr:col>6</xdr:col>
                    <xdr:colOff>571500</xdr:colOff>
                    <xdr:row>27</xdr:row>
                    <xdr:rowOff>68580</xdr:rowOff>
                  </from>
                  <to>
                    <xdr:col>6</xdr:col>
                    <xdr:colOff>899160</xdr:colOff>
                    <xdr:row>27</xdr:row>
                    <xdr:rowOff>304800</xdr:rowOff>
                  </to>
                </anchor>
              </controlPr>
            </control>
          </mc:Choice>
        </mc:AlternateContent>
        <mc:AlternateContent xmlns:mc="http://schemas.openxmlformats.org/markup-compatibility/2006">
          <mc:Choice Requires="x14">
            <control shapeId="9438" r:id="rId101" name="Check Box 222">
              <controlPr defaultSize="0" autoLine="0" autoPict="0">
                <anchor moveWithCells="1">
                  <from>
                    <xdr:col>6</xdr:col>
                    <xdr:colOff>571500</xdr:colOff>
                    <xdr:row>28</xdr:row>
                    <xdr:rowOff>68580</xdr:rowOff>
                  </from>
                  <to>
                    <xdr:col>6</xdr:col>
                    <xdr:colOff>899160</xdr:colOff>
                    <xdr:row>28</xdr:row>
                    <xdr:rowOff>304800</xdr:rowOff>
                  </to>
                </anchor>
              </controlPr>
            </control>
          </mc:Choice>
        </mc:AlternateContent>
        <mc:AlternateContent xmlns:mc="http://schemas.openxmlformats.org/markup-compatibility/2006">
          <mc:Choice Requires="x14">
            <control shapeId="9439" r:id="rId102" name="Check Box 223">
              <controlPr defaultSize="0" autoLine="0" autoPict="0">
                <anchor moveWithCells="1">
                  <from>
                    <xdr:col>6</xdr:col>
                    <xdr:colOff>571500</xdr:colOff>
                    <xdr:row>29</xdr:row>
                    <xdr:rowOff>68580</xdr:rowOff>
                  </from>
                  <to>
                    <xdr:col>6</xdr:col>
                    <xdr:colOff>899160</xdr:colOff>
                    <xdr:row>29</xdr:row>
                    <xdr:rowOff>304800</xdr:rowOff>
                  </to>
                </anchor>
              </controlPr>
            </control>
          </mc:Choice>
        </mc:AlternateContent>
        <mc:AlternateContent xmlns:mc="http://schemas.openxmlformats.org/markup-compatibility/2006">
          <mc:Choice Requires="x14">
            <control shapeId="9440" r:id="rId103" name="Check Box 224">
              <controlPr defaultSize="0" autoLine="0" autoPict="0">
                <anchor moveWithCells="1">
                  <from>
                    <xdr:col>6</xdr:col>
                    <xdr:colOff>571500</xdr:colOff>
                    <xdr:row>30</xdr:row>
                    <xdr:rowOff>68580</xdr:rowOff>
                  </from>
                  <to>
                    <xdr:col>6</xdr:col>
                    <xdr:colOff>899160</xdr:colOff>
                    <xdr:row>30</xdr:row>
                    <xdr:rowOff>304800</xdr:rowOff>
                  </to>
                </anchor>
              </controlPr>
            </control>
          </mc:Choice>
        </mc:AlternateContent>
        <mc:AlternateContent xmlns:mc="http://schemas.openxmlformats.org/markup-compatibility/2006">
          <mc:Choice Requires="x14">
            <control shapeId="9441" r:id="rId104" name="Check Box 225">
              <controlPr defaultSize="0" autoLine="0" autoPict="0">
                <anchor moveWithCells="1">
                  <from>
                    <xdr:col>7</xdr:col>
                    <xdr:colOff>571500</xdr:colOff>
                    <xdr:row>11</xdr:row>
                    <xdr:rowOff>68580</xdr:rowOff>
                  </from>
                  <to>
                    <xdr:col>7</xdr:col>
                    <xdr:colOff>899160</xdr:colOff>
                    <xdr:row>11</xdr:row>
                    <xdr:rowOff>304800</xdr:rowOff>
                  </to>
                </anchor>
              </controlPr>
            </control>
          </mc:Choice>
        </mc:AlternateContent>
        <mc:AlternateContent xmlns:mc="http://schemas.openxmlformats.org/markup-compatibility/2006">
          <mc:Choice Requires="x14">
            <control shapeId="9442" r:id="rId105" name="Check Box 226">
              <controlPr defaultSize="0" autoLine="0" autoPict="0">
                <anchor moveWithCells="1">
                  <from>
                    <xdr:col>7</xdr:col>
                    <xdr:colOff>571500</xdr:colOff>
                    <xdr:row>12</xdr:row>
                    <xdr:rowOff>68580</xdr:rowOff>
                  </from>
                  <to>
                    <xdr:col>7</xdr:col>
                    <xdr:colOff>899160</xdr:colOff>
                    <xdr:row>12</xdr:row>
                    <xdr:rowOff>304800</xdr:rowOff>
                  </to>
                </anchor>
              </controlPr>
            </control>
          </mc:Choice>
        </mc:AlternateContent>
        <mc:AlternateContent xmlns:mc="http://schemas.openxmlformats.org/markup-compatibility/2006">
          <mc:Choice Requires="x14">
            <control shapeId="9443" r:id="rId106" name="Check Box 227">
              <controlPr defaultSize="0" autoLine="0" autoPict="0">
                <anchor moveWithCells="1">
                  <from>
                    <xdr:col>7</xdr:col>
                    <xdr:colOff>571500</xdr:colOff>
                    <xdr:row>13</xdr:row>
                    <xdr:rowOff>68580</xdr:rowOff>
                  </from>
                  <to>
                    <xdr:col>7</xdr:col>
                    <xdr:colOff>899160</xdr:colOff>
                    <xdr:row>13</xdr:row>
                    <xdr:rowOff>304800</xdr:rowOff>
                  </to>
                </anchor>
              </controlPr>
            </control>
          </mc:Choice>
        </mc:AlternateContent>
        <mc:AlternateContent xmlns:mc="http://schemas.openxmlformats.org/markup-compatibility/2006">
          <mc:Choice Requires="x14">
            <control shapeId="9444" r:id="rId107" name="Check Box 228">
              <controlPr defaultSize="0" autoLine="0" autoPict="0">
                <anchor moveWithCells="1">
                  <from>
                    <xdr:col>7</xdr:col>
                    <xdr:colOff>571500</xdr:colOff>
                    <xdr:row>14</xdr:row>
                    <xdr:rowOff>68580</xdr:rowOff>
                  </from>
                  <to>
                    <xdr:col>7</xdr:col>
                    <xdr:colOff>899160</xdr:colOff>
                    <xdr:row>14</xdr:row>
                    <xdr:rowOff>304800</xdr:rowOff>
                  </to>
                </anchor>
              </controlPr>
            </control>
          </mc:Choice>
        </mc:AlternateContent>
        <mc:AlternateContent xmlns:mc="http://schemas.openxmlformats.org/markup-compatibility/2006">
          <mc:Choice Requires="x14">
            <control shapeId="9445" r:id="rId108" name="Check Box 229">
              <controlPr defaultSize="0" autoLine="0" autoPict="0">
                <anchor moveWithCells="1">
                  <from>
                    <xdr:col>7</xdr:col>
                    <xdr:colOff>571500</xdr:colOff>
                    <xdr:row>15</xdr:row>
                    <xdr:rowOff>68580</xdr:rowOff>
                  </from>
                  <to>
                    <xdr:col>7</xdr:col>
                    <xdr:colOff>899160</xdr:colOff>
                    <xdr:row>15</xdr:row>
                    <xdr:rowOff>304800</xdr:rowOff>
                  </to>
                </anchor>
              </controlPr>
            </control>
          </mc:Choice>
        </mc:AlternateContent>
        <mc:AlternateContent xmlns:mc="http://schemas.openxmlformats.org/markup-compatibility/2006">
          <mc:Choice Requires="x14">
            <control shapeId="9446" r:id="rId109" name="Check Box 230">
              <controlPr defaultSize="0" autoLine="0" autoPict="0">
                <anchor moveWithCells="1">
                  <from>
                    <xdr:col>7</xdr:col>
                    <xdr:colOff>571500</xdr:colOff>
                    <xdr:row>16</xdr:row>
                    <xdr:rowOff>68580</xdr:rowOff>
                  </from>
                  <to>
                    <xdr:col>7</xdr:col>
                    <xdr:colOff>899160</xdr:colOff>
                    <xdr:row>16</xdr:row>
                    <xdr:rowOff>304800</xdr:rowOff>
                  </to>
                </anchor>
              </controlPr>
            </control>
          </mc:Choice>
        </mc:AlternateContent>
        <mc:AlternateContent xmlns:mc="http://schemas.openxmlformats.org/markup-compatibility/2006">
          <mc:Choice Requires="x14">
            <control shapeId="9447" r:id="rId110" name="Check Box 231">
              <controlPr defaultSize="0" autoLine="0" autoPict="0">
                <anchor moveWithCells="1">
                  <from>
                    <xdr:col>7</xdr:col>
                    <xdr:colOff>571500</xdr:colOff>
                    <xdr:row>17</xdr:row>
                    <xdr:rowOff>68580</xdr:rowOff>
                  </from>
                  <to>
                    <xdr:col>7</xdr:col>
                    <xdr:colOff>899160</xdr:colOff>
                    <xdr:row>17</xdr:row>
                    <xdr:rowOff>304800</xdr:rowOff>
                  </to>
                </anchor>
              </controlPr>
            </control>
          </mc:Choice>
        </mc:AlternateContent>
        <mc:AlternateContent xmlns:mc="http://schemas.openxmlformats.org/markup-compatibility/2006">
          <mc:Choice Requires="x14">
            <control shapeId="9448" r:id="rId111" name="Check Box 232">
              <controlPr defaultSize="0" autoLine="0" autoPict="0">
                <anchor moveWithCells="1">
                  <from>
                    <xdr:col>7</xdr:col>
                    <xdr:colOff>571500</xdr:colOff>
                    <xdr:row>18</xdr:row>
                    <xdr:rowOff>68580</xdr:rowOff>
                  </from>
                  <to>
                    <xdr:col>7</xdr:col>
                    <xdr:colOff>899160</xdr:colOff>
                    <xdr:row>18</xdr:row>
                    <xdr:rowOff>304800</xdr:rowOff>
                  </to>
                </anchor>
              </controlPr>
            </control>
          </mc:Choice>
        </mc:AlternateContent>
        <mc:AlternateContent xmlns:mc="http://schemas.openxmlformats.org/markup-compatibility/2006">
          <mc:Choice Requires="x14">
            <control shapeId="9449" r:id="rId112" name="Check Box 233">
              <controlPr defaultSize="0" autoLine="0" autoPict="0">
                <anchor moveWithCells="1">
                  <from>
                    <xdr:col>7</xdr:col>
                    <xdr:colOff>571500</xdr:colOff>
                    <xdr:row>19</xdr:row>
                    <xdr:rowOff>68580</xdr:rowOff>
                  </from>
                  <to>
                    <xdr:col>7</xdr:col>
                    <xdr:colOff>899160</xdr:colOff>
                    <xdr:row>19</xdr:row>
                    <xdr:rowOff>304800</xdr:rowOff>
                  </to>
                </anchor>
              </controlPr>
            </control>
          </mc:Choice>
        </mc:AlternateContent>
        <mc:AlternateContent xmlns:mc="http://schemas.openxmlformats.org/markup-compatibility/2006">
          <mc:Choice Requires="x14">
            <control shapeId="9450" r:id="rId113" name="Check Box 234">
              <controlPr defaultSize="0" autoLine="0" autoPict="0">
                <anchor moveWithCells="1">
                  <from>
                    <xdr:col>7</xdr:col>
                    <xdr:colOff>571500</xdr:colOff>
                    <xdr:row>20</xdr:row>
                    <xdr:rowOff>68580</xdr:rowOff>
                  </from>
                  <to>
                    <xdr:col>7</xdr:col>
                    <xdr:colOff>899160</xdr:colOff>
                    <xdr:row>20</xdr:row>
                    <xdr:rowOff>304800</xdr:rowOff>
                  </to>
                </anchor>
              </controlPr>
            </control>
          </mc:Choice>
        </mc:AlternateContent>
        <mc:AlternateContent xmlns:mc="http://schemas.openxmlformats.org/markup-compatibility/2006">
          <mc:Choice Requires="x14">
            <control shapeId="9451" r:id="rId114" name="Check Box 235">
              <controlPr defaultSize="0" autoLine="0" autoPict="0">
                <anchor moveWithCells="1">
                  <from>
                    <xdr:col>7</xdr:col>
                    <xdr:colOff>571500</xdr:colOff>
                    <xdr:row>21</xdr:row>
                    <xdr:rowOff>68580</xdr:rowOff>
                  </from>
                  <to>
                    <xdr:col>7</xdr:col>
                    <xdr:colOff>899160</xdr:colOff>
                    <xdr:row>21</xdr:row>
                    <xdr:rowOff>304800</xdr:rowOff>
                  </to>
                </anchor>
              </controlPr>
            </control>
          </mc:Choice>
        </mc:AlternateContent>
        <mc:AlternateContent xmlns:mc="http://schemas.openxmlformats.org/markup-compatibility/2006">
          <mc:Choice Requires="x14">
            <control shapeId="9452" r:id="rId115" name="Check Box 236">
              <controlPr defaultSize="0" autoLine="0" autoPict="0">
                <anchor moveWithCells="1">
                  <from>
                    <xdr:col>7</xdr:col>
                    <xdr:colOff>571500</xdr:colOff>
                    <xdr:row>22</xdr:row>
                    <xdr:rowOff>68580</xdr:rowOff>
                  </from>
                  <to>
                    <xdr:col>7</xdr:col>
                    <xdr:colOff>899160</xdr:colOff>
                    <xdr:row>22</xdr:row>
                    <xdr:rowOff>304800</xdr:rowOff>
                  </to>
                </anchor>
              </controlPr>
            </control>
          </mc:Choice>
        </mc:AlternateContent>
        <mc:AlternateContent xmlns:mc="http://schemas.openxmlformats.org/markup-compatibility/2006">
          <mc:Choice Requires="x14">
            <control shapeId="9453" r:id="rId116" name="Check Box 237">
              <controlPr defaultSize="0" autoLine="0" autoPict="0">
                <anchor moveWithCells="1">
                  <from>
                    <xdr:col>7</xdr:col>
                    <xdr:colOff>571500</xdr:colOff>
                    <xdr:row>23</xdr:row>
                    <xdr:rowOff>68580</xdr:rowOff>
                  </from>
                  <to>
                    <xdr:col>7</xdr:col>
                    <xdr:colOff>899160</xdr:colOff>
                    <xdr:row>23</xdr:row>
                    <xdr:rowOff>304800</xdr:rowOff>
                  </to>
                </anchor>
              </controlPr>
            </control>
          </mc:Choice>
        </mc:AlternateContent>
        <mc:AlternateContent xmlns:mc="http://schemas.openxmlformats.org/markup-compatibility/2006">
          <mc:Choice Requires="x14">
            <control shapeId="9454" r:id="rId117" name="Check Box 238">
              <controlPr defaultSize="0" autoLine="0" autoPict="0">
                <anchor moveWithCells="1">
                  <from>
                    <xdr:col>7</xdr:col>
                    <xdr:colOff>571500</xdr:colOff>
                    <xdr:row>24</xdr:row>
                    <xdr:rowOff>68580</xdr:rowOff>
                  </from>
                  <to>
                    <xdr:col>7</xdr:col>
                    <xdr:colOff>899160</xdr:colOff>
                    <xdr:row>24</xdr:row>
                    <xdr:rowOff>304800</xdr:rowOff>
                  </to>
                </anchor>
              </controlPr>
            </control>
          </mc:Choice>
        </mc:AlternateContent>
        <mc:AlternateContent xmlns:mc="http://schemas.openxmlformats.org/markup-compatibility/2006">
          <mc:Choice Requires="x14">
            <control shapeId="9455" r:id="rId118" name="Check Box 239">
              <controlPr defaultSize="0" autoLine="0" autoPict="0">
                <anchor moveWithCells="1">
                  <from>
                    <xdr:col>7</xdr:col>
                    <xdr:colOff>571500</xdr:colOff>
                    <xdr:row>25</xdr:row>
                    <xdr:rowOff>68580</xdr:rowOff>
                  </from>
                  <to>
                    <xdr:col>7</xdr:col>
                    <xdr:colOff>899160</xdr:colOff>
                    <xdr:row>25</xdr:row>
                    <xdr:rowOff>304800</xdr:rowOff>
                  </to>
                </anchor>
              </controlPr>
            </control>
          </mc:Choice>
        </mc:AlternateContent>
        <mc:AlternateContent xmlns:mc="http://schemas.openxmlformats.org/markup-compatibility/2006">
          <mc:Choice Requires="x14">
            <control shapeId="9456" r:id="rId119" name="Check Box 240">
              <controlPr defaultSize="0" autoLine="0" autoPict="0">
                <anchor moveWithCells="1">
                  <from>
                    <xdr:col>7</xdr:col>
                    <xdr:colOff>571500</xdr:colOff>
                    <xdr:row>26</xdr:row>
                    <xdr:rowOff>68580</xdr:rowOff>
                  </from>
                  <to>
                    <xdr:col>7</xdr:col>
                    <xdr:colOff>899160</xdr:colOff>
                    <xdr:row>26</xdr:row>
                    <xdr:rowOff>304800</xdr:rowOff>
                  </to>
                </anchor>
              </controlPr>
            </control>
          </mc:Choice>
        </mc:AlternateContent>
        <mc:AlternateContent xmlns:mc="http://schemas.openxmlformats.org/markup-compatibility/2006">
          <mc:Choice Requires="x14">
            <control shapeId="9457" r:id="rId120" name="Check Box 241">
              <controlPr defaultSize="0" autoLine="0" autoPict="0">
                <anchor moveWithCells="1">
                  <from>
                    <xdr:col>7</xdr:col>
                    <xdr:colOff>571500</xdr:colOff>
                    <xdr:row>27</xdr:row>
                    <xdr:rowOff>68580</xdr:rowOff>
                  </from>
                  <to>
                    <xdr:col>7</xdr:col>
                    <xdr:colOff>899160</xdr:colOff>
                    <xdr:row>27</xdr:row>
                    <xdr:rowOff>304800</xdr:rowOff>
                  </to>
                </anchor>
              </controlPr>
            </control>
          </mc:Choice>
        </mc:AlternateContent>
        <mc:AlternateContent xmlns:mc="http://schemas.openxmlformats.org/markup-compatibility/2006">
          <mc:Choice Requires="x14">
            <control shapeId="9458" r:id="rId121" name="Check Box 242">
              <controlPr defaultSize="0" autoLine="0" autoPict="0">
                <anchor moveWithCells="1">
                  <from>
                    <xdr:col>7</xdr:col>
                    <xdr:colOff>571500</xdr:colOff>
                    <xdr:row>28</xdr:row>
                    <xdr:rowOff>68580</xdr:rowOff>
                  </from>
                  <to>
                    <xdr:col>7</xdr:col>
                    <xdr:colOff>899160</xdr:colOff>
                    <xdr:row>28</xdr:row>
                    <xdr:rowOff>304800</xdr:rowOff>
                  </to>
                </anchor>
              </controlPr>
            </control>
          </mc:Choice>
        </mc:AlternateContent>
        <mc:AlternateContent xmlns:mc="http://schemas.openxmlformats.org/markup-compatibility/2006">
          <mc:Choice Requires="x14">
            <control shapeId="9459" r:id="rId122" name="Check Box 243">
              <controlPr defaultSize="0" autoLine="0" autoPict="0">
                <anchor moveWithCells="1">
                  <from>
                    <xdr:col>7</xdr:col>
                    <xdr:colOff>571500</xdr:colOff>
                    <xdr:row>29</xdr:row>
                    <xdr:rowOff>68580</xdr:rowOff>
                  </from>
                  <to>
                    <xdr:col>7</xdr:col>
                    <xdr:colOff>899160</xdr:colOff>
                    <xdr:row>29</xdr:row>
                    <xdr:rowOff>304800</xdr:rowOff>
                  </to>
                </anchor>
              </controlPr>
            </control>
          </mc:Choice>
        </mc:AlternateContent>
        <mc:AlternateContent xmlns:mc="http://schemas.openxmlformats.org/markup-compatibility/2006">
          <mc:Choice Requires="x14">
            <control shapeId="9460" r:id="rId123" name="Check Box 244">
              <controlPr defaultSize="0" autoLine="0" autoPict="0">
                <anchor moveWithCells="1">
                  <from>
                    <xdr:col>7</xdr:col>
                    <xdr:colOff>571500</xdr:colOff>
                    <xdr:row>30</xdr:row>
                    <xdr:rowOff>68580</xdr:rowOff>
                  </from>
                  <to>
                    <xdr:col>7</xdr:col>
                    <xdr:colOff>899160</xdr:colOff>
                    <xdr:row>30</xdr:row>
                    <xdr:rowOff>304800</xdr:rowOff>
                  </to>
                </anchor>
              </controlPr>
            </control>
          </mc:Choice>
        </mc:AlternateContent>
        <mc:AlternateContent xmlns:mc="http://schemas.openxmlformats.org/markup-compatibility/2006">
          <mc:Choice Requires="x14">
            <control shapeId="9461" r:id="rId124" name="Check Box 245">
              <controlPr defaultSize="0" autoLine="0" autoPict="0">
                <anchor moveWithCells="1">
                  <from>
                    <xdr:col>2</xdr:col>
                    <xdr:colOff>571500</xdr:colOff>
                    <xdr:row>11</xdr:row>
                    <xdr:rowOff>68580</xdr:rowOff>
                  </from>
                  <to>
                    <xdr:col>2</xdr:col>
                    <xdr:colOff>899160</xdr:colOff>
                    <xdr:row>11</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00000000-000E-0000-08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0800-000001000000}">
            <xm:f>'\Coopératives\[Formulaire COOP_ 2015_VF_1.1.1.xlsx]Feuil1'!#REF!=0</xm:f>
            <x14:dxf>
              <font>
                <color theme="0"/>
              </font>
            </x14:dxf>
          </x14:cfRule>
          <xm:sqref>A6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FormUrls xmlns="http://schemas.microsoft.com/sharepoint/v3/contenttype/forms/url">
  <Edit>~list/Forms/fd_Document_Edit.aspx</Edit>
</FormUrls>
</file>

<file path=customXml/item3.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5534</PJDDocLie>
    <_fd_parent_temp xmlns="0ab4d0b0-81c9-496c-a6f8-8a0e74a7f3b9" xsi:nil="true"/>
    <DSDemandeArchiver xmlns="937acfcf-2433-4dc7-8dd3-98a5d50c96bf">false</DSDemandeArchiver>
    <PJDDocLieBK xmlns="0ab4d0b0-81c9-496c-a6f8-8a0e74a7f3b9">7323</PJDDocLieBK>
  </documentManagement>
</p:properties>
</file>

<file path=customXml/itemProps1.xml><?xml version="1.0" encoding="utf-8"?>
<ds:datastoreItem xmlns:ds="http://schemas.openxmlformats.org/officeDocument/2006/customXml" ds:itemID="{CD562C8A-BB87-4656-9900-61434965C84A}"/>
</file>

<file path=customXml/itemProps2.xml><?xml version="1.0" encoding="utf-8"?>
<ds:datastoreItem xmlns:ds="http://schemas.openxmlformats.org/officeDocument/2006/customXml" ds:itemID="{675078E1-A518-4AAF-81DF-0BA4BA2E2DBB}"/>
</file>

<file path=customXml/itemProps3.xml><?xml version="1.0" encoding="utf-8"?>
<ds:datastoreItem xmlns:ds="http://schemas.openxmlformats.org/officeDocument/2006/customXml" ds:itemID="{8E0DC3B7-A478-4BD1-9371-084F4AEFE365}"/>
</file>

<file path=customXml/itemProps4.xml><?xml version="1.0" encoding="utf-8"?>
<ds:datastoreItem xmlns:ds="http://schemas.openxmlformats.org/officeDocument/2006/customXml" ds:itemID="{95DD74FA-A919-4F6A-9AF4-7B12D2781B41}"/>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30</vt:i4>
      </vt:variant>
    </vt:vector>
  </HeadingPairs>
  <TitlesOfParts>
    <vt:vector size="42" baseType="lpstr">
      <vt:lpstr>Identification</vt:lpstr>
      <vt:lpstr>T des M - T of C</vt:lpstr>
      <vt:lpstr>Certification</vt:lpstr>
      <vt:lpstr>1200</vt:lpstr>
      <vt:lpstr>1400</vt:lpstr>
      <vt:lpstr>1500</vt:lpstr>
      <vt:lpstr>1600</vt:lpstr>
      <vt:lpstr>4040</vt:lpstr>
      <vt:lpstr>4050</vt:lpstr>
      <vt:lpstr>4060</vt:lpstr>
      <vt:lpstr>4070</vt:lpstr>
      <vt:lpstr>4090</vt:lpstr>
      <vt:lpstr>'T des M - T of C'!Certification</vt:lpstr>
      <vt:lpstr>Format</vt:lpstr>
      <vt:lpstr>Langue</vt:lpstr>
      <vt:lpstr>'T des M - T of C'!TM_1200</vt:lpstr>
      <vt:lpstr>TM_1297</vt:lpstr>
      <vt:lpstr>'T des M - T of C'!TM_1400</vt:lpstr>
      <vt:lpstr>TM_1400</vt:lpstr>
      <vt:lpstr>'T des M - T of C'!TM_1500</vt:lpstr>
      <vt:lpstr>TM_1500</vt:lpstr>
      <vt:lpstr>'T des M - T of C'!TM_1600</vt:lpstr>
      <vt:lpstr>TM_1600</vt:lpstr>
      <vt:lpstr>'T des M - T of C'!TM_4040</vt:lpstr>
      <vt:lpstr>TM_4040</vt:lpstr>
      <vt:lpstr>'T des M - T of C'!TM_4050</vt:lpstr>
      <vt:lpstr>'T des M - T of C'!TM_4060</vt:lpstr>
      <vt:lpstr>'T des M - T of C'!TM_4070</vt:lpstr>
      <vt:lpstr>'T des M - T of C'!TM_4090</vt:lpstr>
      <vt:lpstr>TM_4095</vt:lpstr>
      <vt:lpstr>'1200'!Zone_d_impression</vt:lpstr>
      <vt:lpstr>'1400'!Zone_d_impression</vt:lpstr>
      <vt:lpstr>'1500'!Zone_d_impression</vt:lpstr>
      <vt:lpstr>'1600'!Zone_d_impression</vt:lpstr>
      <vt:lpstr>'4040'!Zone_d_impression</vt:lpstr>
      <vt:lpstr>'4050'!Zone_d_impression</vt:lpstr>
      <vt:lpstr>'4060'!Zone_d_impression</vt:lpstr>
      <vt:lpstr>'4070'!Zone_d_impression</vt:lpstr>
      <vt:lpstr>'4090'!Zone_d_impression</vt:lpstr>
      <vt:lpstr>Certification!Zone_d_impression</vt:lpstr>
      <vt:lpstr>Identification!Zone_d_impression</vt:lpstr>
      <vt:lpstr>'T des M - T of 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annuel charte fédérale</dc:title>
  <dc:subject/>
  <dc:creator/>
  <cp:keywords>CAA Disclosure, CCA Annual Form, Credit assessment agent, CAA Annual Financial Situation, CAA Annual Statement, CAA Financial Position Statement</cp:keywords>
  <dc:description/>
  <cp:lastModifiedBy/>
  <dcterms:created xsi:type="dcterms:W3CDTF">2016-10-24T19:18:51Z</dcterms:created>
  <dcterms:modified xsi:type="dcterms:W3CDTF">2023-03-06T21:48:18Z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2019-12-05T21:50:55.5704199Z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3ac77eda-c1ff-43c8-a42a-081f93a567ee</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ESAQ_AEC_A</vt:lpwstr>
  </property>
  <property fmtid="{D5CDD505-2E9C-101B-9397-08002B2CF9AE}" pid="12" name="Version du formulaire">
    <vt:lpwstr>2.00</vt:lpwstr>
  </property>
  <property fmtid="{D5CDD505-2E9C-101B-9397-08002B2CF9AE}" pid="13" name="ContentTypeId">
    <vt:lpwstr>0x01010060DAE48BE66589458AB840DD0EDDDD8A</vt:lpwstr>
  </property>
</Properties>
</file>