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autoCompressPictures="0" defaultThemeVersion="124226"/>
  <mc:AlternateContent xmlns:mc="http://schemas.openxmlformats.org/markup-compatibility/2006">
    <mc:Choice Requires="x15">
      <x15ac:absPath xmlns:x15ac="http://schemas.microsoft.com/office/spreadsheetml/2010/11/ac" url="\\reso.local\Autorite\SU_Solvabilite\D_Surveillance_Assureurs\_Publications-SES\Site internet\2024\2024-02-20\Sociétés de fiducie et sociétés d’épargne (SFSE)\"/>
    </mc:Choice>
  </mc:AlternateContent>
  <xr:revisionPtr revIDLastSave="0" documentId="13_ncr:1_{807E6A52-0B0A-4421-B32B-DDD3C4455976}" xr6:coauthVersionLast="47" xr6:coauthVersionMax="47" xr10:uidLastSave="{00000000-0000-0000-0000-000000000000}"/>
  <workbookProtection workbookAlgorithmName="SHA-512" workbookHashValue="K7AQ7ko6dYlbw0BUDKiKfidTmlc4yqT+iR1H1pUMt6GLcaZpLFTZd0QQ9p2NOq/xyeyj4GtZfdiHtZI8F6vjPw==" workbookSaltValue="aRTjY/7G5Svqb3HSyoOTzg==" workbookSpinCount="100000" lockStructure="1"/>
  <bookViews>
    <workbookView xWindow="-108" yWindow="-108" windowWidth="23256" windowHeight="12576" tabRatio="706" xr2:uid="{00000000-000D-0000-FFFF-FFFF00000000}"/>
  </bookViews>
  <sheets>
    <sheet name="100" sheetId="24" r:id="rId1"/>
    <sheet name="Validation" sheetId="19" r:id="rId2"/>
    <sheet name="Parametres" sheetId="8" state="hidden" r:id="rId3"/>
    <sheet name="Paramètres" sheetId="25" state="hidden" r:id="rId4"/>
  </sheets>
  <definedNames>
    <definedName name="_100001">#REF!</definedName>
    <definedName name="_100002">#REF!</definedName>
    <definedName name="_100003">#REF!</definedName>
    <definedName name="_100004">#REF!</definedName>
    <definedName name="_100005">'100'!$C$11</definedName>
    <definedName name="_100010">'100'!$C$15</definedName>
    <definedName name="_100015">'100'!$C$19</definedName>
    <definedName name="_100020">'100'!$C$20</definedName>
    <definedName name="_100025">'100'!$C$21</definedName>
    <definedName name="_100030">'100'!$C$22</definedName>
    <definedName name="_100035">'100'!$C$23</definedName>
    <definedName name="_100040">#REF!</definedName>
    <definedName name="_100045">#REF!</definedName>
    <definedName name="_100094">#REF!</definedName>
    <definedName name="_100095">#REF!</definedName>
    <definedName name="_100096">#REF!</definedName>
    <definedName name="_100097">#REF!</definedName>
    <definedName name="_100098">#REF!</definedName>
    <definedName name="_100099">#REF!</definedName>
    <definedName name="_DateDuJour">'100'!$H$32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25" l="1"/>
  <c r="G3" i="25"/>
  <c r="D3" i="25"/>
  <c r="D2" i="25"/>
  <c r="D9" i="19"/>
  <c r="B9" i="19"/>
  <c r="D8" i="19"/>
  <c r="B8" i="19"/>
  <c r="F7" i="19"/>
  <c r="D7" i="19"/>
  <c r="B7" i="19"/>
  <c r="D6" i="19"/>
  <c r="B6" i="19"/>
  <c r="F5" i="19"/>
  <c r="D5" i="19"/>
  <c r="B5" i="19"/>
  <c r="F4" i="19"/>
  <c r="E4" i="19"/>
  <c r="D4" i="19"/>
  <c r="C4" i="19"/>
  <c r="B4" i="19"/>
  <c r="F3" i="19"/>
  <c r="D3" i="19"/>
  <c r="C3" i="19"/>
  <c r="B3" i="19"/>
  <c r="F2" i="19"/>
  <c r="D2" i="19"/>
  <c r="F9" i="19" s="1"/>
  <c r="C2" i="19"/>
  <c r="B2" i="19"/>
  <c r="H32" i="24"/>
  <c r="N25" i="24"/>
  <c r="B25" i="24" s="1"/>
  <c r="N24" i="24"/>
  <c r="O23" i="24"/>
  <c r="N23" i="24"/>
  <c r="D23" i="24" s="1"/>
  <c r="E23" i="24"/>
  <c r="O22" i="24"/>
  <c r="N22" i="24"/>
  <c r="E22" i="24"/>
  <c r="O21" i="24"/>
  <c r="N21" i="24"/>
  <c r="D21" i="24" s="1"/>
  <c r="E21" i="24"/>
  <c r="O20" i="24"/>
  <c r="N20" i="24"/>
  <c r="D20" i="24" s="1"/>
  <c r="O19" i="24"/>
  <c r="N19" i="24"/>
  <c r="E19" i="24"/>
  <c r="N18" i="24"/>
  <c r="C18" i="24" s="1"/>
  <c r="N14" i="24"/>
  <c r="C14" i="24" s="1"/>
  <c r="N13" i="24"/>
  <c r="B13" i="24"/>
  <c r="N10" i="24"/>
  <c r="C10" i="24"/>
  <c r="N9" i="24"/>
  <c r="C9" i="24" s="1"/>
  <c r="N5" i="24"/>
  <c r="B5" i="24"/>
  <c r="N3" i="24"/>
  <c r="C3" i="24" s="1"/>
  <c r="N2" i="24"/>
  <c r="C2" i="24" s="1"/>
  <c r="F8" i="19" l="1"/>
  <c r="F6" i="19"/>
</calcChain>
</file>

<file path=xl/sharedStrings.xml><?xml version="1.0" encoding="utf-8"?>
<sst xmlns="http://schemas.openxmlformats.org/spreadsheetml/2006/main" count="109" uniqueCount="98">
  <si>
    <t>Message F</t>
  </si>
  <si>
    <t>Message E</t>
  </si>
  <si>
    <t>R #</t>
  </si>
  <si>
    <t>Référence cellule</t>
  </si>
  <si>
    <t>E</t>
  </si>
  <si>
    <t>P1</t>
  </si>
  <si>
    <t>P2</t>
  </si>
  <si>
    <t>P3…</t>
  </si>
  <si>
    <t>feuille pour les listes déroulantes</t>
  </si>
  <si>
    <t>05</t>
  </si>
  <si>
    <t>1</t>
  </si>
  <si>
    <t>Valeur obtenue du côté gauche de la formule</t>
  </si>
  <si>
    <t>Description de la règle</t>
  </si>
  <si>
    <t>A (Avertissement) - 
E (Erreur)</t>
  </si>
  <si>
    <t>Résultat</t>
  </si>
  <si>
    <t>Valeur obtenue du côté droit de la formule</t>
  </si>
  <si>
    <t>Date du jour</t>
  </si>
  <si>
    <t>Question 1</t>
  </si>
  <si>
    <t>Divulgation mensuelle en matière de suffisance des liquidités</t>
  </si>
  <si>
    <t>Catégorisation de l'institution et choix des instruments de divulgation</t>
  </si>
  <si>
    <t>Pour les fins de cette divulgation, à quelle catégorie votre institution appartient-elle ?</t>
  </si>
  <si>
    <t>Categorie</t>
  </si>
  <si>
    <t>Est-ce que la fin du mois de divulgation est aussi la fin du trimestre ?</t>
  </si>
  <si>
    <t>10</t>
  </si>
  <si>
    <t>O/N</t>
  </si>
  <si>
    <t>Oui / Yes</t>
  </si>
  <si>
    <t>Non / No</t>
  </si>
  <si>
    <t>Langue du formulaire</t>
  </si>
  <si>
    <t>Langue</t>
  </si>
  <si>
    <t>Français</t>
  </si>
  <si>
    <t>English</t>
  </si>
  <si>
    <t>NSFR</t>
  </si>
  <si>
    <t>LCR</t>
  </si>
  <si>
    <t>EFT</t>
  </si>
  <si>
    <t>Question 2 - catégorie 1 seulement</t>
  </si>
  <si>
    <t>Question 3</t>
  </si>
  <si>
    <t>Régulateur</t>
  </si>
  <si>
    <t>AMF</t>
  </si>
  <si>
    <t>BSIF</t>
  </si>
  <si>
    <t>15</t>
  </si>
  <si>
    <t>20</t>
  </si>
  <si>
    <t>25</t>
  </si>
  <si>
    <t>30</t>
  </si>
  <si>
    <t>Pour les formulaires requis, indiquez quelle version est transmise</t>
  </si>
  <si>
    <t>Requis</t>
  </si>
  <si>
    <t>Texte FR</t>
  </si>
  <si>
    <t>Texte EN</t>
  </si>
  <si>
    <t>Required</t>
  </si>
  <si>
    <t>LangueChoisie</t>
  </si>
  <si>
    <t>NBCAR ColC</t>
  </si>
  <si>
    <t>Form language</t>
  </si>
  <si>
    <t>NCCF simplifié</t>
  </si>
  <si>
    <t>NCCF intégral</t>
  </si>
  <si>
    <t>35</t>
  </si>
  <si>
    <t>L'Autorité vérifiera si la classification de votre institution est juste et si l'ensemble des documents requis ont bien été transmis pour le mois courant. L'institution doit donc s'assurer d'avoir indiqué la bonne catégorie et fourni l'ensemble des formulaires dans la divulgation aux services en ligne.</t>
  </si>
  <si>
    <t>Notons que selon la ligne directrice du BSIF, une institution de catégorie II ou III faisant partie d'un groupe systémique peut être considérée comme étant de catégorie I.</t>
  </si>
  <si>
    <t>Monthly liquidity adequacy disclosure</t>
  </si>
  <si>
    <t>Institution categorization and choice of disclosure instruments</t>
  </si>
  <si>
    <t>For the purposes of this disclosure, which category is your institution in?</t>
  </si>
  <si>
    <t>Under the OSFI guideline, a Category II or III institution belonging to a systemically important group may be considered to be in Category I.</t>
  </si>
  <si>
    <t>Question 2 - Category I only</t>
  </si>
  <si>
    <t>Does the  reporting month-end coincide with a fiscal quarter-end?</t>
  </si>
  <si>
    <t>For the required forms, indicate which version you are submitting</t>
  </si>
  <si>
    <t>Une réponse doit être fournie au champ 05</t>
  </si>
  <si>
    <t>An answer must be provided in field 05</t>
  </si>
  <si>
    <t>Une réponse doit être fournie au champ 10 pour les institutions de catégorie I</t>
  </si>
  <si>
    <t>An answer must be provided in field 10 for Category I institutions</t>
  </si>
  <si>
    <t>2</t>
  </si>
  <si>
    <t>Une réponse doit être fournie au champ 30 pour les institutions de catégorie I</t>
  </si>
  <si>
    <t>An answer must be provided in field 30 for Category I institutions</t>
  </si>
  <si>
    <t>3</t>
  </si>
  <si>
    <t>4</t>
  </si>
  <si>
    <t>5</t>
  </si>
  <si>
    <t>6</t>
  </si>
  <si>
    <t>7</t>
  </si>
  <si>
    <t>8</t>
  </si>
  <si>
    <t>Une réponse doit être fournie au champ 15 pour une divulgation trimestrielle d'institutions de catégorie I</t>
  </si>
  <si>
    <t>An answer must be provided in field 15 for a quartely disclosure of a Category I institution</t>
  </si>
  <si>
    <t>Une réponse doit être fournie au champ 25 pour les institutions de catégorie II</t>
  </si>
  <si>
    <t>An answer must be provided in field 25 for Category II institutions</t>
  </si>
  <si>
    <t>An answer must be provided in field 30 for Category II institutions</t>
  </si>
  <si>
    <t>Une réponse doit être fournie au champ 30 pour les institutions de catégorie II</t>
  </si>
  <si>
    <t>Une réponse doit être fournie au champ 35 pour les institutions de catégorie III</t>
  </si>
  <si>
    <t>An answer must be provided in field 35 for Category III institutions</t>
  </si>
  <si>
    <t>The AMF will verify that your institution is categorized correctly and that all the required documents for the current month have been submitted. The institution must make sure the correct category is indicated and all the forms are included in the disclosure in AMF E-Services.</t>
  </si>
  <si>
    <t>Streamlined NCCF</t>
  </si>
  <si>
    <t>OCFS</t>
  </si>
  <si>
    <t>Comprehensive NCCF</t>
  </si>
  <si>
    <t>Requis (ou NCCF intégral)</t>
  </si>
  <si>
    <t>Required (or comprehensive NCCF)</t>
  </si>
  <si>
    <t>Une réponse doit être fournie au champ 25 pour les institutions de catégorie I</t>
  </si>
  <si>
    <t>An answer must be provided in field 25 for Category I institutions</t>
  </si>
  <si>
    <t>RégulateurEtAutre</t>
  </si>
  <si>
    <t>OSFI Comprehensive</t>
  </si>
  <si>
    <t>BSIF simplifié</t>
  </si>
  <si>
    <t>OSFI Streamlined</t>
  </si>
  <si>
    <t>BSIF intégral</t>
  </si>
  <si>
    <t>OSFI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</si>
</sst>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s>
  <fonts count="20" x14ac:knownFonts="1">
    <font>
      <sz val="11"/>
      <color theme="1"/>
      <name val="Calibri"/>
      <family val="2"/>
      <scheme val="minor"/>
    </font>
    <font>
      <sz val="10"/>
      <color theme="1"/>
      <name val="Arial"/>
      <family val="2"/>
    </font>
    <font>
      <sz val="10"/>
      <color theme="1"/>
      <name val="Calibri"/>
      <family val="2"/>
      <scheme val="minor"/>
    </font>
    <font>
      <b/>
      <sz val="11"/>
      <color theme="1"/>
      <name val="Calibri"/>
      <family val="2"/>
      <scheme val="minor"/>
    </font>
    <font>
      <u/>
      <sz val="11"/>
      <color theme="10"/>
      <name val="Arial"/>
      <family val="2"/>
    </font>
    <font>
      <sz val="9"/>
      <color theme="1"/>
      <name val="Calibri"/>
      <family val="2"/>
      <scheme val="minor"/>
    </font>
    <font>
      <sz val="9"/>
      <name val="Calibri"/>
      <family val="2"/>
      <scheme val="minor"/>
    </font>
    <font>
      <sz val="8"/>
      <name val="Calibri"/>
      <family val="2"/>
      <scheme val="minor"/>
    </font>
    <font>
      <b/>
      <sz val="9"/>
      <color theme="1"/>
      <name val="Calibri"/>
      <family val="2"/>
      <scheme val="minor"/>
    </font>
    <font>
      <sz val="10"/>
      <name val="Arial"/>
      <family val="2"/>
    </font>
    <font>
      <b/>
      <sz val="9"/>
      <name val="Calibri"/>
      <family val="2"/>
      <scheme val="minor"/>
    </font>
    <font>
      <b/>
      <sz val="8"/>
      <name val="Calibri"/>
      <family val="2"/>
      <scheme val="minor"/>
    </font>
    <font>
      <i/>
      <sz val="11"/>
      <color theme="1"/>
      <name val="Calibri"/>
      <family val="2"/>
      <scheme val="minor"/>
    </font>
    <font>
      <sz val="8"/>
      <color theme="1"/>
      <name val="Calibri"/>
      <family val="2"/>
      <scheme val="minor"/>
    </font>
    <font>
      <u/>
      <sz val="9"/>
      <color theme="10"/>
      <name val="Calibri"/>
      <family val="2"/>
      <scheme val="minor"/>
    </font>
    <font>
      <sz val="10"/>
      <name val="Calibri"/>
      <family val="2"/>
      <scheme val="minor"/>
    </font>
    <font>
      <sz val="11"/>
      <name val="Calibri"/>
      <family val="2"/>
      <scheme val="minor"/>
    </font>
    <font>
      <i/>
      <sz val="10"/>
      <color theme="1"/>
      <name val="Calibri"/>
      <family val="2"/>
      <scheme val="minor"/>
    </font>
    <font>
      <i/>
      <sz val="8"/>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75432599871821"/>
        <bgColor indexed="64"/>
      </patternFill>
    </fill>
    <fill>
      <patternFill patternType="solid">
        <fgColor theme="0" tint="-0.14981536301767021"/>
        <bgColor indexed="64"/>
      </patternFill>
    </fill>
    <fill>
      <patternFill patternType="solid">
        <fgColor theme="0" tint="-0.14993743705557422"/>
        <bgColor indexed="64"/>
      </patternFill>
    </fill>
    <fill>
      <patternFill patternType="solid">
        <fgColor theme="4" tint="0.79985961485641044"/>
        <bgColor indexed="64"/>
      </patternFill>
    </fill>
    <fill>
      <patternFill patternType="solid">
        <fgColor theme="4" tint="0.799920651875362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9" fillId="0" borderId="0"/>
    <xf numFmtId="0" fontId="19" fillId="0" borderId="0"/>
  </cellStyleXfs>
  <cellXfs count="58">
    <xf numFmtId="0" fontId="0" fillId="0" borderId="0" xfId="0"/>
    <xf numFmtId="0" fontId="3" fillId="0" borderId="0" xfId="0" applyFont="1" applyBorder="1"/>
    <xf numFmtId="0" fontId="0" fillId="0" borderId="0" xfId="0" applyBorder="1"/>
    <xf numFmtId="9" fontId="0" fillId="0" borderId="0" xfId="0" applyNumberFormat="1" applyBorder="1"/>
    <xf numFmtId="0" fontId="0" fillId="0" borderId="0" xfId="0" quotePrefix="1" applyBorder="1"/>
    <xf numFmtId="0" fontId="6" fillId="0" borderId="0" xfId="7" applyFont="1" applyBorder="1" applyAlignment="1" applyProtection="1">
      <alignment horizontal="left" vertical="top"/>
      <protection hidden="1"/>
    </xf>
    <xf numFmtId="0" fontId="6" fillId="0" borderId="0" xfId="7" applyFont="1" applyBorder="1" applyAlignment="1" applyProtection="1">
      <alignment horizontal="center" vertical="top" wrapText="1"/>
      <protection hidden="1"/>
    </xf>
    <xf numFmtId="0" fontId="6" fillId="0" borderId="0" xfId="7" applyNumberFormat="1" applyFont="1" applyFill="1" applyBorder="1" applyAlignment="1" applyProtection="1">
      <alignment horizontal="left" vertical="top"/>
      <protection hidden="1"/>
    </xf>
    <xf numFmtId="0" fontId="7" fillId="0" borderId="0" xfId="7" applyFont="1" applyFill="1" applyBorder="1" applyAlignment="1" applyProtection="1">
      <alignment horizontal="left" vertical="top" wrapText="1"/>
      <protection hidden="1"/>
    </xf>
    <xf numFmtId="0" fontId="10" fillId="2" borderId="1" xfId="7" applyFont="1" applyFill="1" applyBorder="1" applyAlignment="1" applyProtection="1">
      <alignment horizontal="center" vertical="center" wrapText="1"/>
      <protection hidden="1"/>
    </xf>
    <xf numFmtId="49" fontId="6" fillId="0" borderId="0" xfId="7" applyNumberFormat="1" applyFont="1" applyFill="1" applyBorder="1" applyAlignment="1" applyProtection="1">
      <alignment horizontal="left" vertical="top"/>
      <protection hidden="1"/>
    </xf>
    <xf numFmtId="0" fontId="12" fillId="0" borderId="0" xfId="0" applyFont="1" applyBorder="1"/>
    <xf numFmtId="0" fontId="0" fillId="0" borderId="0" xfId="0" applyProtection="1">
      <protection hidden="1"/>
    </xf>
    <xf numFmtId="0" fontId="3" fillId="0" borderId="0" xfId="0" applyFont="1" applyProtection="1">
      <protection hidden="1"/>
    </xf>
    <xf numFmtId="0" fontId="2" fillId="0" borderId="0" xfId="0" applyFont="1" applyProtection="1">
      <protection hidden="1"/>
    </xf>
    <xf numFmtId="0" fontId="5" fillId="0" borderId="1" xfId="0" quotePrefix="1" applyFont="1" applyBorder="1" applyAlignment="1" applyProtection="1">
      <alignment horizontal="center"/>
      <protection hidden="1"/>
    </xf>
    <xf numFmtId="0" fontId="5" fillId="0" borderId="0" xfId="0" applyFont="1" applyAlignment="1" applyProtection="1">
      <alignment horizontal="center"/>
      <protection hidden="1"/>
    </xf>
    <xf numFmtId="0" fontId="6" fillId="0" borderId="0" xfId="7" applyFont="1" applyFill="1" applyBorder="1" applyAlignment="1" applyProtection="1">
      <alignment horizontal="center" vertical="top" wrapText="1"/>
      <protection hidden="1"/>
    </xf>
    <xf numFmtId="0" fontId="5" fillId="0" borderId="0" xfId="0" applyNumberFormat="1" applyFont="1" applyFill="1" applyBorder="1" applyAlignment="1" applyProtection="1">
      <alignment horizontal="center"/>
      <protection hidden="1"/>
    </xf>
    <xf numFmtId="49" fontId="6" fillId="0" borderId="0" xfId="7" applyNumberFormat="1" applyFont="1" applyFill="1" applyBorder="1" applyAlignment="1" applyProtection="1">
      <alignment horizontal="center" vertical="top"/>
      <protection hidden="1"/>
    </xf>
    <xf numFmtId="0" fontId="6" fillId="0" borderId="0" xfId="7" applyNumberFormat="1" applyFont="1" applyFill="1" applyBorder="1" applyAlignment="1" applyProtection="1">
      <alignment horizontal="center" vertical="top"/>
      <protection hidden="1"/>
    </xf>
    <xf numFmtId="0" fontId="6" fillId="0" borderId="0" xfId="0" applyFont="1" applyBorder="1" applyAlignment="1" applyProtection="1">
      <alignment horizontal="center"/>
      <protection hidden="1"/>
    </xf>
    <xf numFmtId="0" fontId="14" fillId="0" borderId="0" xfId="6" applyFont="1" applyBorder="1" applyAlignment="1" applyProtection="1">
      <alignment horizontal="center" vertical="top" wrapText="1"/>
      <protection hidden="1"/>
    </xf>
    <xf numFmtId="0" fontId="13" fillId="2" borderId="0" xfId="0" applyFont="1" applyFill="1" applyBorder="1" applyProtection="1">
      <protection hidden="1"/>
    </xf>
    <xf numFmtId="0" fontId="6" fillId="2" borderId="0" xfId="7" applyFont="1" applyFill="1" applyBorder="1" applyAlignment="1" applyProtection="1">
      <alignment horizontal="center" vertical="top"/>
      <protection hidden="1"/>
    </xf>
    <xf numFmtId="0" fontId="5" fillId="2" borderId="0" xfId="0" applyFont="1" applyFill="1" applyBorder="1" applyProtection="1">
      <protection hidden="1"/>
    </xf>
    <xf numFmtId="0" fontId="11" fillId="0" borderId="1" xfId="7" applyFont="1" applyFill="1" applyBorder="1" applyAlignment="1" applyProtection="1">
      <alignment horizontal="left" vertical="center" wrapText="1"/>
      <protection hidden="1"/>
    </xf>
    <xf numFmtId="0" fontId="10" fillId="0" borderId="1" xfId="7" applyFont="1" applyFill="1" applyBorder="1" applyAlignment="1" applyProtection="1">
      <alignment horizontal="center" vertical="center" wrapText="1"/>
      <protection hidden="1"/>
    </xf>
    <xf numFmtId="2" fontId="8" fillId="0" borderId="1" xfId="7" applyNumberFormat="1" applyFont="1" applyFill="1" applyBorder="1" applyAlignment="1" applyProtection="1">
      <alignment horizontal="center" vertical="center" wrapText="1"/>
      <protection hidden="1"/>
    </xf>
    <xf numFmtId="0" fontId="10" fillId="0" borderId="1" xfId="7" applyFont="1" applyBorder="1" applyAlignment="1" applyProtection="1">
      <alignment horizontal="center" vertical="center" wrapText="1"/>
      <protection hidden="1"/>
    </xf>
    <xf numFmtId="0" fontId="6" fillId="0" borderId="1" xfId="7" applyFont="1" applyBorder="1" applyAlignment="1" applyProtection="1">
      <alignment vertical="center"/>
      <protection hidden="1"/>
    </xf>
    <xf numFmtId="0" fontId="15" fillId="0" borderId="0" xfId="0" applyFont="1" applyProtection="1">
      <protection hidden="1"/>
    </xf>
    <xf numFmtId="49" fontId="10" fillId="0" borderId="1" xfId="7" applyNumberFormat="1" applyFont="1" applyFill="1" applyBorder="1" applyAlignment="1" applyProtection="1">
      <alignment horizontal="center" vertical="center"/>
      <protection hidden="1"/>
    </xf>
    <xf numFmtId="14" fontId="0" fillId="3" borderId="1" xfId="0" applyNumberFormat="1" applyFill="1" applyBorder="1" applyProtection="1">
      <protection hidden="1"/>
    </xf>
    <xf numFmtId="0" fontId="0" fillId="0" borderId="0" xfId="0" applyAlignment="1" applyProtection="1">
      <alignment horizontal="center"/>
      <protection hidden="1"/>
    </xf>
    <xf numFmtId="0" fontId="0" fillId="0" borderId="0" xfId="0" applyAlignment="1" applyProtection="1">
      <protection hidden="1"/>
    </xf>
    <xf numFmtId="0" fontId="3" fillId="0" borderId="0" xfId="0" applyFont="1" applyAlignment="1" applyProtection="1">
      <protection hidden="1"/>
    </xf>
    <xf numFmtId="0" fontId="15" fillId="0" borderId="0" xfId="0" applyFont="1" applyAlignment="1" applyProtection="1">
      <protection hidden="1"/>
    </xf>
    <xf numFmtId="0" fontId="0" fillId="4" borderId="0" xfId="0" applyFill="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3"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protection hidden="1"/>
    </xf>
    <xf numFmtId="0" fontId="18" fillId="0" borderId="0" xfId="0" applyFont="1" applyProtection="1">
      <protection hidden="1"/>
    </xf>
    <xf numFmtId="0" fontId="18" fillId="0" borderId="0" xfId="0" applyFont="1" applyFill="1" applyProtection="1">
      <protection hidden="1"/>
    </xf>
    <xf numFmtId="0" fontId="2" fillId="5" borderId="1" xfId="0" applyFont="1" applyFill="1" applyBorder="1" applyAlignment="1" applyProtection="1">
      <alignment horizontal="center"/>
      <protection locked="0" hidden="1"/>
    </xf>
    <xf numFmtId="0" fontId="2" fillId="5" borderId="1" xfId="0" applyFont="1" applyFill="1" applyBorder="1" applyProtection="1">
      <protection locked="0" hidden="1"/>
    </xf>
    <xf numFmtId="0" fontId="0" fillId="6" borderId="1" xfId="0" applyFill="1" applyBorder="1" applyAlignment="1" applyProtection="1">
      <alignment horizontal="center"/>
      <protection locked="0" hidden="1"/>
    </xf>
    <xf numFmtId="0" fontId="0" fillId="0" borderId="0" xfId="0" applyAlignment="1" applyProtection="1">
      <alignment horizontal="left" wrapText="1"/>
      <protection hidden="1"/>
    </xf>
    <xf numFmtId="0" fontId="16" fillId="0" borderId="0" xfId="0" applyFont="1" applyAlignment="1" applyProtection="1">
      <alignment horizontal="left"/>
      <protection hidden="1"/>
    </xf>
    <xf numFmtId="0" fontId="0" fillId="0" borderId="0" xfId="0" applyAlignment="1" applyProtection="1">
      <alignment horizontal="left"/>
      <protection hidden="1"/>
    </xf>
    <xf numFmtId="0" fontId="3" fillId="0" borderId="0" xfId="0" applyFont="1" applyAlignment="1" applyProtection="1">
      <alignment horizontal="center"/>
      <protection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Fill="1" applyAlignment="1" applyProtection="1">
      <alignment horizontal="left"/>
      <protection hidden="1"/>
    </xf>
    <xf numFmtId="0" fontId="17" fillId="0" borderId="0" xfId="0" applyFont="1" applyAlignment="1" applyProtection="1">
      <alignment horizontal="left" wrapText="1" indent="1"/>
      <protection hidden="1"/>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xfId="8" xr:uid="{00000000-0005-0000-0000-000008000000}"/>
    <cellStyle name="Normal 2 2 2 2" xfId="7" xr:uid="{00000000-0005-0000-0000-000007000000}"/>
    <cellStyle name="Percent" xfId="1" xr:uid="{00000000-0005-0000-0000-000001000000}"/>
  </cellStyles>
  <dxfs count="11">
    <dxf>
      <font>
        <strike val="0"/>
        <color auto="1"/>
      </font>
      <fill>
        <patternFill>
          <bgColor theme="6" tint="0.59974974822229687"/>
        </patternFill>
      </fill>
    </dxf>
    <dxf>
      <fill>
        <patternFill>
          <bgColor theme="5" tint="0.5997497482222968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79985961485641044"/>
        </patternFill>
      </fill>
    </dxf>
    <dxf>
      <fill>
        <patternFill>
          <bgColor rgb="FFFFFFCC"/>
        </patternFill>
      </fill>
    </dxf>
    <dxf>
      <fill>
        <patternFill>
          <bgColor theme="5" tint="0.799859614856410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48749</xdr:colOff>
      <xdr:row>0</xdr:row>
      <xdr:rowOff>37513</xdr:rowOff>
    </xdr:from>
    <xdr:to>
      <xdr:col>2</xdr:col>
      <xdr:colOff>1009942</xdr:colOff>
      <xdr:row>2</xdr:row>
      <xdr:rowOff>93413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 y="38100"/>
          <a:ext cx="1304925" cy="438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C99E-C137-4C7A-A049-9D492FE83FD5}">
  <sheetPr codeName="Sheet1"/>
  <dimension ref="A1:O32"/>
  <sheetViews>
    <sheetView tabSelected="1" zoomScale="130" zoomScaleNormal="130" zoomScalePageLayoutView="130" workbookViewId="0">
      <selection activeCell="C2" sqref="C2:I2"/>
    </sheetView>
  </sheetViews>
  <sheetFormatPr baseColWidth="10" defaultColWidth="0" defaultRowHeight="14.4" zeroHeight="1" x14ac:dyDescent="0.3"/>
  <cols>
    <col min="1" max="1" width="2.5546875" style="16" customWidth="1"/>
    <col min="2" max="2" width="2.6640625" style="12" customWidth="1"/>
    <col min="3" max="3" width="18.44140625" style="12" customWidth="1"/>
    <col min="4" max="4" width="20.109375" style="12" customWidth="1"/>
    <col min="5" max="6" width="13" style="12" customWidth="1"/>
    <col min="7" max="7" width="11" style="12" customWidth="1"/>
    <col min="8" max="8" width="11.44140625" style="12" customWidth="1"/>
    <col min="9" max="9" width="4.44140625" style="12" customWidth="1"/>
    <col min="10" max="10" width="2.6640625" style="12" customWidth="1"/>
    <col min="11" max="11" width="2.6640625" style="38" hidden="1" customWidth="1"/>
    <col min="12" max="16384" width="2.6640625" style="12" hidden="1"/>
  </cols>
  <sheetData>
    <row r="1" spans="1:14" x14ac:dyDescent="0.3">
      <c r="L1" s="13" t="s">
        <v>45</v>
      </c>
      <c r="M1" s="13" t="s">
        <v>46</v>
      </c>
      <c r="N1" s="13" t="s">
        <v>48</v>
      </c>
    </row>
    <row r="2" spans="1:14" x14ac:dyDescent="0.3">
      <c r="B2" s="36"/>
      <c r="C2" s="53" t="str">
        <f>N2</f>
        <v>Divulgation mensuelle en matière de suffisance des liquidités</v>
      </c>
      <c r="D2" s="53"/>
      <c r="E2" s="53"/>
      <c r="F2" s="53"/>
      <c r="G2" s="53"/>
      <c r="H2" s="53"/>
      <c r="I2" s="53"/>
      <c r="L2" s="12" t="s">
        <v>18</v>
      </c>
      <c r="M2" s="12" t="s">
        <v>56</v>
      </c>
      <c r="N2" s="12" t="str">
        <f>IF(C$6=Paramètres!A$2,'100'!L2,'100'!M2)</f>
        <v>Divulgation mensuelle en matière de suffisance des liquidités</v>
      </c>
    </row>
    <row r="3" spans="1:14" x14ac:dyDescent="0.3">
      <c r="A3" s="35"/>
      <c r="B3" s="35"/>
      <c r="C3" s="54" t="str">
        <f>N3</f>
        <v>Catégorisation de l'institution et choix des instruments de divulgation</v>
      </c>
      <c r="D3" s="54"/>
      <c r="E3" s="54"/>
      <c r="F3" s="54"/>
      <c r="G3" s="54"/>
      <c r="H3" s="54"/>
      <c r="I3" s="54"/>
      <c r="L3" s="12" t="s">
        <v>19</v>
      </c>
      <c r="M3" s="12" t="s">
        <v>57</v>
      </c>
      <c r="N3" s="12" t="str">
        <f>IF(C$6=Paramètres!A$2,'100'!L3,'100'!M3)</f>
        <v>Catégorisation de l'institution et choix des instruments de divulgation</v>
      </c>
    </row>
    <row r="4" spans="1:14" x14ac:dyDescent="0.3">
      <c r="A4" s="35"/>
      <c r="B4" s="35"/>
      <c r="C4" s="34"/>
      <c r="D4" s="34"/>
      <c r="E4" s="34"/>
      <c r="F4" s="34"/>
      <c r="G4" s="34"/>
      <c r="H4" s="34"/>
      <c r="I4" s="34"/>
    </row>
    <row r="5" spans="1:14" x14ac:dyDescent="0.3">
      <c r="A5" s="35"/>
      <c r="B5" s="55" t="str">
        <f>N5</f>
        <v>Langue du formulaire</v>
      </c>
      <c r="C5" s="55"/>
      <c r="D5" s="55"/>
      <c r="E5" s="55"/>
      <c r="F5" s="55"/>
      <c r="G5" s="55"/>
      <c r="H5" s="55"/>
      <c r="I5" s="55"/>
      <c r="L5" s="12" t="s">
        <v>27</v>
      </c>
      <c r="M5" s="12" t="s">
        <v>50</v>
      </c>
      <c r="N5" s="12" t="str">
        <f>IF(C$6=Paramètres!A$2,'100'!L5,'100'!M5)</f>
        <v>Langue du formulaire</v>
      </c>
    </row>
    <row r="6" spans="1:14" x14ac:dyDescent="0.3">
      <c r="A6" s="35"/>
      <c r="B6" s="35"/>
      <c r="C6" s="47" t="s">
        <v>29</v>
      </c>
      <c r="D6" s="34"/>
      <c r="E6" s="34"/>
      <c r="F6" s="34"/>
      <c r="G6" s="34"/>
      <c r="H6" s="34"/>
      <c r="I6" s="34"/>
    </row>
    <row r="7" spans="1:14" x14ac:dyDescent="0.3">
      <c r="B7" s="35"/>
      <c r="C7" s="35"/>
      <c r="D7" s="35"/>
      <c r="E7" s="35"/>
      <c r="F7" s="35"/>
      <c r="G7" s="35"/>
      <c r="H7" s="35"/>
      <c r="M7" s="43"/>
      <c r="N7" s="43"/>
    </row>
    <row r="8" spans="1:14" x14ac:dyDescent="0.3">
      <c r="B8" s="55" t="s">
        <v>17</v>
      </c>
      <c r="C8" s="55"/>
      <c r="D8" s="55"/>
      <c r="E8" s="55"/>
      <c r="F8" s="55"/>
      <c r="G8" s="55"/>
      <c r="H8" s="55"/>
      <c r="I8" s="55"/>
      <c r="M8" s="43"/>
      <c r="N8" s="43"/>
    </row>
    <row r="9" spans="1:14" x14ac:dyDescent="0.3">
      <c r="C9" s="52" t="str">
        <f>N9</f>
        <v>Pour les fins de cette divulgation, à quelle catégorie votre institution appartient-elle ?</v>
      </c>
      <c r="D9" s="52"/>
      <c r="E9" s="52"/>
      <c r="F9" s="52"/>
      <c r="G9" s="52"/>
      <c r="H9" s="52"/>
      <c r="I9" s="52"/>
      <c r="L9" s="12" t="s">
        <v>20</v>
      </c>
      <c r="M9" s="43" t="s">
        <v>58</v>
      </c>
      <c r="N9" s="43" t="str">
        <f>IF(C6=Paramètres!A2,L9,M9)</f>
        <v>Pour les fins de cette divulgation, à quelle catégorie votre institution appartient-elle ?</v>
      </c>
    </row>
    <row r="10" spans="1:14" ht="26.25" customHeight="1" x14ac:dyDescent="0.3">
      <c r="C10" s="57" t="str">
        <f>N10</f>
        <v>Notons que selon la ligne directrice du BSIF, une institution de catégorie II ou III faisant partie d'un groupe systémique peut être considérée comme étant de catégorie I.</v>
      </c>
      <c r="D10" s="57"/>
      <c r="E10" s="57"/>
      <c r="F10" s="57"/>
      <c r="G10" s="57"/>
      <c r="H10" s="57"/>
      <c r="I10" s="57"/>
      <c r="L10" s="12" t="s">
        <v>55</v>
      </c>
      <c r="M10" s="43" t="s">
        <v>59</v>
      </c>
      <c r="N10" s="43" t="str">
        <f>IF(C6=Paramètres!A2,L10,M10)</f>
        <v>Notons que selon la ligne directrice du BSIF, une institution de catégorie II ou III faisant partie d'un groupe systémique peut être considérée comme étant de catégorie I.</v>
      </c>
    </row>
    <row r="11" spans="1:14" x14ac:dyDescent="0.3">
      <c r="A11" s="15" t="s">
        <v>9</v>
      </c>
      <c r="C11" s="47"/>
      <c r="M11" s="43"/>
      <c r="N11" s="43"/>
    </row>
    <row r="12" spans="1:14" x14ac:dyDescent="0.3">
      <c r="M12" s="43"/>
      <c r="N12" s="43"/>
    </row>
    <row r="13" spans="1:14" x14ac:dyDescent="0.3">
      <c r="B13" s="56" t="str">
        <f>N13</f>
        <v>Question 2 - catégorie 1 seulement</v>
      </c>
      <c r="C13" s="56"/>
      <c r="D13" s="56"/>
      <c r="E13" s="56"/>
      <c r="F13" s="56"/>
      <c r="G13" s="56"/>
      <c r="H13" s="56"/>
      <c r="I13" s="56"/>
      <c r="L13" s="12" t="s">
        <v>34</v>
      </c>
      <c r="M13" s="43" t="s">
        <v>60</v>
      </c>
      <c r="N13" s="43" t="str">
        <f>IF(C6=Paramètres!A2,L13,M13)</f>
        <v>Question 2 - catégorie 1 seulement</v>
      </c>
    </row>
    <row r="14" spans="1:14" ht="12.75" customHeight="1" x14ac:dyDescent="0.3">
      <c r="A14" s="12"/>
      <c r="B14" s="37"/>
      <c r="C14" s="51" t="str">
        <f>N14</f>
        <v>Est-ce que la fin du mois de divulgation est aussi la fin du trimestre ?</v>
      </c>
      <c r="D14" s="51"/>
      <c r="E14" s="51"/>
      <c r="F14" s="51"/>
      <c r="G14" s="51"/>
      <c r="H14" s="51"/>
      <c r="I14" s="51"/>
      <c r="L14" s="12" t="s">
        <v>22</v>
      </c>
      <c r="M14" s="43" t="s">
        <v>61</v>
      </c>
      <c r="N14" s="43" t="str">
        <f>IF(C6=Paramètres!A2,L14,M14)</f>
        <v>Est-ce que la fin du mois de divulgation est aussi la fin du trimestre ?</v>
      </c>
    </row>
    <row r="15" spans="1:14" x14ac:dyDescent="0.3">
      <c r="A15" s="15" t="s">
        <v>23</v>
      </c>
      <c r="B15" s="31"/>
      <c r="C15" s="48"/>
      <c r="E15" s="31"/>
      <c r="F15" s="31"/>
      <c r="G15" s="31"/>
      <c r="H15" s="31"/>
      <c r="I15" s="14"/>
      <c r="M15" s="43"/>
      <c r="N15" s="43"/>
    </row>
    <row r="16" spans="1:14" x14ac:dyDescent="0.3">
      <c r="M16" s="43"/>
      <c r="N16" s="43"/>
    </row>
    <row r="17" spans="1:15" x14ac:dyDescent="0.3">
      <c r="B17" s="55" t="s">
        <v>35</v>
      </c>
      <c r="C17" s="55"/>
      <c r="D17" s="55"/>
      <c r="E17" s="55"/>
      <c r="F17" s="55"/>
      <c r="G17" s="55"/>
      <c r="H17" s="55"/>
      <c r="I17" s="55"/>
      <c r="M17" s="43"/>
      <c r="N17" s="43"/>
    </row>
    <row r="18" spans="1:15" x14ac:dyDescent="0.3">
      <c r="C18" s="52" t="str">
        <f>N18</f>
        <v>Pour les formulaires requis, indiquez quelle version est transmise</v>
      </c>
      <c r="D18" s="52"/>
      <c r="E18" s="52"/>
      <c r="F18" s="52"/>
      <c r="G18" s="52"/>
      <c r="H18" s="52"/>
      <c r="I18" s="52"/>
      <c r="L18" s="12" t="s">
        <v>43</v>
      </c>
      <c r="M18" s="43" t="s">
        <v>62</v>
      </c>
      <c r="N18" s="44" t="str">
        <f>IF(C6=Paramètres!A2,L18,M18)</f>
        <v>Pour les formulaires requis, indiquez quelle version est transmise</v>
      </c>
      <c r="O18" s="13" t="s">
        <v>49</v>
      </c>
    </row>
    <row r="19" spans="1:15" x14ac:dyDescent="0.3">
      <c r="A19" s="15" t="s">
        <v>39</v>
      </c>
      <c r="C19" s="49"/>
      <c r="D19" s="13" t="s">
        <v>31</v>
      </c>
      <c r="E19" s="45" t="str">
        <f>IF(AND(_100005=1,_100010=Paramètres!C2),N19,"")</f>
        <v/>
      </c>
      <c r="L19" s="12" t="s">
        <v>44</v>
      </c>
      <c r="M19" s="43" t="s">
        <v>47</v>
      </c>
      <c r="N19" s="43" t="str">
        <f>IF(C6=Paramètres!A2,L19,M19)</f>
        <v>Requis</v>
      </c>
      <c r="O19" s="39">
        <f>LEN(C19)</f>
        <v>0</v>
      </c>
    </row>
    <row r="20" spans="1:15" x14ac:dyDescent="0.3">
      <c r="A20" s="15" t="s">
        <v>40</v>
      </c>
      <c r="C20" s="49"/>
      <c r="D20" s="13" t="str">
        <f>N20</f>
        <v>NCCF intégral</v>
      </c>
      <c r="E20" s="45"/>
      <c r="F20" s="43"/>
      <c r="L20" s="12" t="s">
        <v>52</v>
      </c>
      <c r="M20" s="43" t="s">
        <v>87</v>
      </c>
      <c r="N20" s="43" t="str">
        <f>IF(C6=Paramètres!A2,L20,M20)</f>
        <v>NCCF intégral</v>
      </c>
      <c r="O20" s="40">
        <f t="shared" ref="O20:O23" si="0">LEN(C20)</f>
        <v>0</v>
      </c>
    </row>
    <row r="21" spans="1:15" x14ac:dyDescent="0.3">
      <c r="A21" s="15" t="s">
        <v>41</v>
      </c>
      <c r="C21" s="49"/>
      <c r="D21" s="42" t="str">
        <f>N21</f>
        <v>NCCF simplifié</v>
      </c>
      <c r="E21" s="46" t="str">
        <f>IF(_100005=2,N19,IF(_100005=1,N24,""))</f>
        <v/>
      </c>
      <c r="F21" s="43"/>
      <c r="L21" s="12" t="s">
        <v>51</v>
      </c>
      <c r="M21" s="43" t="s">
        <v>85</v>
      </c>
      <c r="N21" s="43" t="str">
        <f>IF(C6=Paramètres!A2,L21,M21)</f>
        <v>NCCF simplifié</v>
      </c>
      <c r="O21" s="40">
        <f t="shared" si="0"/>
        <v>0</v>
      </c>
    </row>
    <row r="22" spans="1:15" x14ac:dyDescent="0.3">
      <c r="A22" s="15" t="s">
        <v>42</v>
      </c>
      <c r="C22" s="49"/>
      <c r="D22" s="13" t="s">
        <v>32</v>
      </c>
      <c r="E22" s="45" t="str">
        <f>IF(OR(_100005=1,_100005=2),N19,"")</f>
        <v/>
      </c>
      <c r="M22" s="43"/>
      <c r="N22" s="43">
        <f>IF(C7=Paramètres!A3,L22,M22)</f>
        <v>0</v>
      </c>
      <c r="O22" s="40">
        <f t="shared" si="0"/>
        <v>0</v>
      </c>
    </row>
    <row r="23" spans="1:15" x14ac:dyDescent="0.3">
      <c r="A23" s="15" t="s">
        <v>53</v>
      </c>
      <c r="C23" s="49"/>
      <c r="D23" s="13" t="str">
        <f>N23</f>
        <v>EFT</v>
      </c>
      <c r="E23" s="45" t="str">
        <f>IF(_100005=3,N19,"")</f>
        <v/>
      </c>
      <c r="L23" s="12" t="s">
        <v>33</v>
      </c>
      <c r="M23" s="43" t="s">
        <v>86</v>
      </c>
      <c r="N23" s="43" t="str">
        <f>IF(C$6=Paramètres!A$2,L23,M23)</f>
        <v>EFT</v>
      </c>
      <c r="O23" s="41">
        <f t="shared" si="0"/>
        <v>0</v>
      </c>
    </row>
    <row r="24" spans="1:15" x14ac:dyDescent="0.3">
      <c r="L24" s="12" t="s">
        <v>88</v>
      </c>
      <c r="M24" s="43" t="s">
        <v>89</v>
      </c>
      <c r="N24" s="43" t="str">
        <f>IF(C$6=Paramètres!A$2,L24,M24)</f>
        <v>Requis (ou NCCF intégral)</v>
      </c>
    </row>
    <row r="25" spans="1:15" ht="45" customHeight="1" x14ac:dyDescent="0.3">
      <c r="B25" s="50" t="str">
        <f>N25</f>
        <v>L'Autorité vérifiera si la classification de votre institution est juste et si l'ensemble des documents requis ont bien été transmis pour le mois courant. L'institution doit donc s'assurer d'avoir indiqué la bonne catégorie et fourni l'ensemble des formulaires dans la divulgation aux services en ligne.</v>
      </c>
      <c r="C25" s="50"/>
      <c r="D25" s="50"/>
      <c r="E25" s="50"/>
      <c r="F25" s="50"/>
      <c r="G25" s="50"/>
      <c r="H25" s="50"/>
      <c r="I25" s="50"/>
      <c r="L25" s="12" t="s">
        <v>54</v>
      </c>
      <c r="M25" s="43" t="s">
        <v>84</v>
      </c>
      <c r="N25" s="43" t="str">
        <f>IF(C6=Paramètres!A2,L25,M25)</f>
        <v>L'Autorité vérifiera si la classification de votre institution est juste et si l'ensemble des documents requis ont bien été transmis pour le mois courant. L'institution doit donc s'assurer d'avoir indiqué la bonne catégorie et fourni l'ensemble des formulaires dans la divulgation aux services en ligne.</v>
      </c>
    </row>
    <row r="26" spans="1:15" x14ac:dyDescent="0.3">
      <c r="M26" s="43"/>
      <c r="N26" s="43"/>
    </row>
    <row r="32" spans="1:15" hidden="1" x14ac:dyDescent="0.3">
      <c r="G32" s="12" t="s">
        <v>16</v>
      </c>
      <c r="H32" s="33">
        <f ca="1">TODAY()</f>
        <v>45342</v>
      </c>
    </row>
  </sheetData>
  <sheetProtection algorithmName="SHA-512" hashValue="GogOirS1wLMVpZ6cgDNMe7ErHFq/3dXwXojmndK+PmkmwlIvLggffmPb1lifXUXYU6/XpSEVl/+xH9IqTmwC1w==" saltValue="TBVVlmVy1igfGyffyC81tg==" spinCount="100000" sheet="1" objects="1" scenarios="1"/>
  <mergeCells count="11">
    <mergeCell ref="B25:I25"/>
    <mergeCell ref="C14:I14"/>
    <mergeCell ref="C9:I9"/>
    <mergeCell ref="C18:I18"/>
    <mergeCell ref="C2:I2"/>
    <mergeCell ref="C3:I3"/>
    <mergeCell ref="B8:I8"/>
    <mergeCell ref="B13:I13"/>
    <mergeCell ref="B5:I5"/>
    <mergeCell ref="B17:I17"/>
    <mergeCell ref="C10:I10"/>
  </mergeCells>
  <conditionalFormatting sqref="C6">
    <cfRule type="cellIs" dxfId="10" priority="10" operator="equal">
      <formula>"Non"</formula>
    </cfRule>
  </conditionalFormatting>
  <conditionalFormatting sqref="C6">
    <cfRule type="cellIs" dxfId="9" priority="9" operator="equal">
      <formula>"S/O"</formula>
    </cfRule>
  </conditionalFormatting>
  <conditionalFormatting sqref="C6">
    <cfRule type="cellIs" dxfId="8" priority="8" operator="equal">
      <formula>"Oui"</formula>
    </cfRule>
  </conditionalFormatting>
  <conditionalFormatting sqref="C19">
    <cfRule type="expression" dxfId="7" priority="4">
      <formula>AND($E$19=$N$19,$O$19=0)</formula>
    </cfRule>
  </conditionalFormatting>
  <conditionalFormatting sqref="C22">
    <cfRule type="expression" dxfId="6" priority="6">
      <formula>AND($E$22=$N$19,$O$22=0)</formula>
    </cfRule>
  </conditionalFormatting>
  <conditionalFormatting sqref="C23">
    <cfRule type="expression" dxfId="5" priority="5">
      <formula>AND($E$23=$N$19,$O$23=0)</formula>
    </cfRule>
  </conditionalFormatting>
  <conditionalFormatting sqref="C11">
    <cfRule type="expression" dxfId="4" priority="3">
      <formula>LEN($C$11)=0</formula>
    </cfRule>
  </conditionalFormatting>
  <conditionalFormatting sqref="C21">
    <cfRule type="expression" dxfId="3" priority="1">
      <formula>AND(OR($E$21=$N$19,$E$21=$N$24),$O$21=0)</formula>
    </cfRule>
  </conditionalFormatting>
  <pageMargins left="0.31496062992126" right="0.31496062992126" top="0.15748031496063" bottom="0.15748031496063" header="0" footer="0.31496062992126"/>
  <pageSetup orientation="portrait" r:id="rId1"/>
  <headerFooter>
    <oddFooter>&amp;LAutorité des marchés financiers&amp;CDIV_LIQUID - 1.0 (2024-03)&amp;RPage 1/ 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E-0000-0000-000002000000}">
            <xm:f>AND($C$11=Paramètres!$B$2,LEN($C$15)=0)</xm:f>
            <x14:dxf>
              <fill>
                <patternFill>
                  <bgColor rgb="FFFFFFCC"/>
                </patternFill>
              </fill>
            </x14:dxf>
          </x14:cfRule>
          <xm:sqref>C15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Paramètres!$B$2:$B$4</xm:f>
          </x14:formula1>
          <xm:sqref>C11</xm:sqref>
        </x14:dataValidation>
        <x14:dataValidation type="list" allowBlank="1" showInputMessage="1" showErrorMessage="1" xr:uid="{00000000-0002-0000-0000-000001000000}">
          <x14:formula1>
            <xm:f>Paramètres!$A$2:$A$3</xm:f>
          </x14:formula1>
          <xm:sqref>C6</xm:sqref>
        </x14:dataValidation>
        <x14:dataValidation type="list" allowBlank="1" showInputMessage="1" showErrorMessage="1" xr:uid="{00000000-0002-0000-0000-000002000000}">
          <x14:formula1>
            <xm:f>Paramètres!$C$2:$C$3</xm:f>
          </x14:formula1>
          <xm:sqref>C15</xm:sqref>
        </x14:dataValidation>
        <x14:dataValidation type="list" allowBlank="1" showInputMessage="1" showErrorMessage="1" xr:uid="{00000000-0002-0000-0000-000003000000}">
          <x14:formula1>
            <xm:f>Paramètres!$D$2:$D$3</xm:f>
          </x14:formula1>
          <xm:sqref>C19:C20 C22:C23</xm:sqref>
        </x14:dataValidation>
        <x14:dataValidation type="list" allowBlank="1" showInputMessage="1" showErrorMessage="1" xr:uid="{00000000-0002-0000-0000-000004000000}">
          <x14:formula1>
            <xm:f>Paramètres!$G$2:$G$4</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Validation">
    <pageSetUpPr fitToPage="1"/>
  </sheetPr>
  <dimension ref="A1:L11"/>
  <sheetViews>
    <sheetView zoomScale="145" zoomScaleNormal="145" workbookViewId="0">
      <pane xSplit="1" ySplit="1" topLeftCell="B2" activePane="bottomRight" state="frozen"/>
      <selection pane="topRight" activeCell="B1" sqref="B1"/>
      <selection pane="bottomLeft" activeCell="A2" sqref="A2"/>
      <selection pane="bottomRight" activeCell="D11" sqref="D11"/>
    </sheetView>
  </sheetViews>
  <sheetFormatPr baseColWidth="10" defaultColWidth="0" defaultRowHeight="12" zeroHeight="1" x14ac:dyDescent="0.25"/>
  <cols>
    <col min="1" max="1" width="3.109375" style="10" customWidth="1"/>
    <col min="2" max="2" width="74.109375" style="8" customWidth="1"/>
    <col min="3" max="3" width="2" style="25" hidden="1" customWidth="1"/>
    <col min="4" max="4" width="16" style="17" customWidth="1"/>
    <col min="5" max="5" width="16" style="7" customWidth="1"/>
    <col min="6" max="6" width="8" style="6" customWidth="1"/>
    <col min="7" max="7" width="8.109375" style="24" hidden="1" customWidth="1"/>
    <col min="8" max="9" width="47.109375" style="25" customWidth="1"/>
    <col min="10" max="10" width="11" style="6" bestFit="1" customWidth="1"/>
    <col min="11" max="12" width="0" style="5" hidden="1" customWidth="1"/>
    <col min="13" max="16384" width="11.44140625" style="5" hidden="1"/>
  </cols>
  <sheetData>
    <row r="1" spans="1:10" s="30" customFormat="1" ht="52.5" customHeight="1" x14ac:dyDescent="0.3">
      <c r="A1" s="32" t="s">
        <v>2</v>
      </c>
      <c r="B1" s="26" t="s">
        <v>12</v>
      </c>
      <c r="C1" s="9" t="s">
        <v>1</v>
      </c>
      <c r="D1" s="27" t="s">
        <v>11</v>
      </c>
      <c r="E1" s="28" t="s">
        <v>15</v>
      </c>
      <c r="F1" s="27" t="s">
        <v>14</v>
      </c>
      <c r="G1" s="9" t="s">
        <v>13</v>
      </c>
      <c r="H1" s="9" t="s">
        <v>0</v>
      </c>
      <c r="I1" s="9" t="s">
        <v>1</v>
      </c>
      <c r="J1" s="29" t="s">
        <v>3</v>
      </c>
    </row>
    <row r="2" spans="1:10" x14ac:dyDescent="0.25">
      <c r="A2" s="19" t="s">
        <v>10</v>
      </c>
      <c r="B2" s="8" t="str">
        <f>IF('100'!C$6="English",Validation!I2,Validation!H2)</f>
        <v>Une réponse doit être fournie au champ 05</v>
      </c>
      <c r="C2" s="23" t="str">
        <f>_xlfn.CONCAT("Error rule #",A2)</f>
        <v>Error rule #1</v>
      </c>
      <c r="D2" s="18">
        <f>_100005</f>
        <v>0</v>
      </c>
      <c r="E2" s="20">
        <v>0</v>
      </c>
      <c r="F2" s="21">
        <f>IF(D2=E2,1,0)</f>
        <v>1</v>
      </c>
      <c r="G2" s="24" t="s">
        <v>4</v>
      </c>
      <c r="H2" s="23" t="s">
        <v>63</v>
      </c>
      <c r="I2" s="23" t="s">
        <v>64</v>
      </c>
      <c r="J2" s="22">
        <v>100005</v>
      </c>
    </row>
    <row r="3" spans="1:10" x14ac:dyDescent="0.25">
      <c r="A3" s="19" t="s">
        <v>67</v>
      </c>
      <c r="B3" s="8" t="str">
        <f>IF('100'!C$6="English",Validation!I3,Validation!H3)</f>
        <v>Une réponse doit être fournie au champ 10 pour les institutions de catégorie I</v>
      </c>
      <c r="C3" s="23" t="str">
        <f t="shared" ref="C3" si="0">_xlfn.CONCAT("Error rule #",A3)</f>
        <v>Error rule #2</v>
      </c>
      <c r="D3" s="17">
        <f>_100010</f>
        <v>0</v>
      </c>
      <c r="E3" s="20">
        <v>0</v>
      </c>
      <c r="F3" s="21">
        <f>IF(D$2=1,IF(D3=E3,1,0),0)</f>
        <v>0</v>
      </c>
      <c r="G3" s="24" t="s">
        <v>4</v>
      </c>
      <c r="H3" s="23" t="s">
        <v>65</v>
      </c>
      <c r="I3" s="23" t="s">
        <v>66</v>
      </c>
      <c r="J3" s="22">
        <v>100010</v>
      </c>
    </row>
    <row r="4" spans="1:10" x14ac:dyDescent="0.25">
      <c r="A4" s="19" t="s">
        <v>70</v>
      </c>
      <c r="B4" s="8" t="str">
        <f>IF('100'!C$6="English",Validation!I4,Validation!H4)</f>
        <v>Une réponse doit être fournie au champ 15 pour une divulgation trimestrielle d'institutions de catégorie I</v>
      </c>
      <c r="C4" s="23" t="str">
        <f t="shared" ref="C4" si="1">_xlfn.CONCAT("Error rule #",A4)</f>
        <v>Error rule #3</v>
      </c>
      <c r="D4" s="17">
        <f>_100015</f>
        <v>0</v>
      </c>
      <c r="E4" s="17">
        <f>_100010</f>
        <v>0</v>
      </c>
      <c r="F4" s="21">
        <f>IF(D$2=1,IF(AND(D4=0,E4="Oui / Yes"),1,0),0)</f>
        <v>0</v>
      </c>
      <c r="G4" s="24" t="s">
        <v>4</v>
      </c>
      <c r="H4" s="23" t="s">
        <v>76</v>
      </c>
      <c r="I4" s="23" t="s">
        <v>77</v>
      </c>
      <c r="J4" s="22">
        <v>100015</v>
      </c>
    </row>
    <row r="5" spans="1:10" x14ac:dyDescent="0.25">
      <c r="A5" s="19" t="s">
        <v>71</v>
      </c>
      <c r="B5" s="8" t="str">
        <f>IF('100'!C$6="English",Validation!I5,Validation!H5)</f>
        <v>Une réponse doit être fournie au champ 25 pour les institutions de catégorie I</v>
      </c>
      <c r="D5" s="17">
        <f>_100025</f>
        <v>0</v>
      </c>
      <c r="E5" s="20">
        <v>0</v>
      </c>
      <c r="F5" s="21">
        <f>IF(D$2=1,IF(D5=E5,1,0),0)</f>
        <v>0</v>
      </c>
      <c r="G5" s="24" t="s">
        <v>4</v>
      </c>
      <c r="H5" s="23" t="s">
        <v>90</v>
      </c>
      <c r="I5" s="23" t="s">
        <v>91</v>
      </c>
      <c r="J5" s="22">
        <v>100020</v>
      </c>
    </row>
    <row r="6" spans="1:10" x14ac:dyDescent="0.25">
      <c r="A6" s="19" t="s">
        <v>72</v>
      </c>
      <c r="B6" s="8" t="str">
        <f>IF('100'!C$6="English",Validation!I6,Validation!H6)</f>
        <v>Une réponse doit être fournie au champ 30 pour les institutions de catégorie I</v>
      </c>
      <c r="D6" s="17">
        <f>_100030</f>
        <v>0</v>
      </c>
      <c r="E6" s="20">
        <v>0</v>
      </c>
      <c r="F6" s="21">
        <f t="shared" ref="F6" si="2">IF(D$2=1,IF(D6=E6,1,0),0)</f>
        <v>0</v>
      </c>
      <c r="G6" s="24" t="s">
        <v>4</v>
      </c>
      <c r="H6" s="23" t="s">
        <v>68</v>
      </c>
      <c r="I6" s="23" t="s">
        <v>69</v>
      </c>
      <c r="J6" s="22">
        <v>100030</v>
      </c>
    </row>
    <row r="7" spans="1:10" x14ac:dyDescent="0.25">
      <c r="A7" s="19" t="s">
        <v>73</v>
      </c>
      <c r="B7" s="8" t="str">
        <f>IF('100'!C$6="English",Validation!I7,Validation!H7)</f>
        <v>Une réponse doit être fournie au champ 25 pour les institutions de catégorie II</v>
      </c>
      <c r="D7" s="17">
        <f>_100025</f>
        <v>0</v>
      </c>
      <c r="E7" s="20">
        <v>0</v>
      </c>
      <c r="F7" s="21">
        <f>IF(D$2=2,IF(D7=E7,1,0),0)</f>
        <v>0</v>
      </c>
      <c r="G7" s="24" t="s">
        <v>4</v>
      </c>
      <c r="H7" s="23" t="s">
        <v>78</v>
      </c>
      <c r="I7" s="23" t="s">
        <v>79</v>
      </c>
      <c r="J7" s="22">
        <v>100025</v>
      </c>
    </row>
    <row r="8" spans="1:10" x14ac:dyDescent="0.25">
      <c r="A8" s="19" t="s">
        <v>74</v>
      </c>
      <c r="B8" s="8" t="str">
        <f>IF('100'!C$6="English",Validation!I8,Validation!H8)</f>
        <v>Une réponse doit être fournie au champ 30 pour les institutions de catégorie II</v>
      </c>
      <c r="D8" s="17">
        <f>_100030</f>
        <v>0</v>
      </c>
      <c r="E8" s="20">
        <v>0</v>
      </c>
      <c r="F8" s="21">
        <f>IF(D$2=2,IF(D8=E8,1,0),0)</f>
        <v>0</v>
      </c>
      <c r="G8" s="24" t="s">
        <v>4</v>
      </c>
      <c r="H8" s="23" t="s">
        <v>81</v>
      </c>
      <c r="I8" s="23" t="s">
        <v>80</v>
      </c>
      <c r="J8" s="22">
        <v>100030</v>
      </c>
    </row>
    <row r="9" spans="1:10" x14ac:dyDescent="0.25">
      <c r="A9" s="19" t="s">
        <v>75</v>
      </c>
      <c r="B9" s="8" t="str">
        <f>IF('100'!C$6="English",Validation!I9,Validation!H9)</f>
        <v>Une réponse doit être fournie au champ 35 pour les institutions de catégorie III</v>
      </c>
      <c r="D9" s="17">
        <f>_100035</f>
        <v>0</v>
      </c>
      <c r="E9" s="20">
        <v>0</v>
      </c>
      <c r="F9" s="21">
        <f>IF(D$2=3,IF(D9=E9,1,0),0)</f>
        <v>0</v>
      </c>
      <c r="G9" s="24" t="s">
        <v>4</v>
      </c>
      <c r="H9" s="23" t="s">
        <v>82</v>
      </c>
      <c r="I9" s="23" t="s">
        <v>83</v>
      </c>
      <c r="J9" s="22">
        <v>100035</v>
      </c>
    </row>
    <row r="10" spans="1:10" x14ac:dyDescent="0.25"/>
    <row r="11" spans="1:10" x14ac:dyDescent="0.25"/>
  </sheetData>
  <sheetProtection algorithmName="SHA-512" hashValue="HCQfqeJQe4asx1CQoXxShHyMelU+w8Gmy3d9yRKmSqhHl6D0VZ7/XDSx9VGV5ovZ7XuN/cz3Lsfc8EIN98fV1A==" saltValue="88oC4T2gldgwcM+T7kya4g==" spinCount="100000" sheet="1" objects="1" scenarios="1"/>
  <conditionalFormatting sqref="F2:F9">
    <cfRule type="cellIs" dxfId="1" priority="11" operator="equal">
      <formula>1</formula>
    </cfRule>
    <cfRule type="cellIs" dxfId="0" priority="12" operator="equal">
      <formula>0</formula>
    </cfRule>
  </conditionalFormatting>
  <hyperlinks>
    <hyperlink ref="J2" location="_100005" display="_100005" xr:uid="{00000000-0004-0000-0100-000000000000}"/>
    <hyperlink ref="J3" location="_100010" display="_100010" xr:uid="{00000000-0004-0000-0100-000001000000}"/>
    <hyperlink ref="J4" location="_100015" display="_100015" xr:uid="{00000000-0004-0000-0100-000002000000}"/>
    <hyperlink ref="J5" location="_100020" display="_100020" xr:uid="{00000000-0004-0000-0100-000003000000}"/>
    <hyperlink ref="J6" location="_100030" display="_100030" xr:uid="{00000000-0004-0000-0100-000004000000}"/>
    <hyperlink ref="J7" location="_100025" display="_100025" xr:uid="{00000000-0004-0000-0100-000005000000}"/>
    <hyperlink ref="J8" location="_100030" display="_100030" xr:uid="{00000000-0004-0000-0100-000006000000}"/>
    <hyperlink ref="J9" location="_100035" display="_100035" xr:uid="{00000000-0004-0000-0100-000007000000}"/>
  </hyperlinks>
  <pageMargins left="0.7" right="0.7" top="0.75" bottom="0.75" header="0.3" footer="0.3"/>
  <pageSetup scale="72" fitToHeight="0" orientation="landscape" r:id="rId1"/>
  <ignoredErrors>
    <ignoredError sqref="F4 D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P"/>
  <dimension ref="A1:G2"/>
  <sheetViews>
    <sheetView workbookViewId="0">
      <selection activeCell="B19" sqref="B19"/>
    </sheetView>
  </sheetViews>
  <sheetFormatPr baseColWidth="10" defaultColWidth="11.44140625" defaultRowHeight="14.4" x14ac:dyDescent="0.3"/>
  <cols>
    <col min="1" max="1" width="18.109375" style="2" bestFit="1" customWidth="1"/>
    <col min="2" max="2" width="34.44140625" style="2" bestFit="1" customWidth="1"/>
    <col min="3" max="3" width="11.44140625" style="2"/>
    <col min="4" max="4" width="13.5546875" style="2" bestFit="1" customWidth="1"/>
    <col min="5" max="5" width="13.109375" style="2" bestFit="1" customWidth="1"/>
    <col min="6" max="6" width="14.5546875" style="2" customWidth="1"/>
    <col min="7" max="7" width="14.109375" style="2" bestFit="1" customWidth="1"/>
    <col min="8" max="16384" width="11.44140625" style="2"/>
  </cols>
  <sheetData>
    <row r="1" spans="1:7" x14ac:dyDescent="0.3">
      <c r="A1" s="1" t="s">
        <v>5</v>
      </c>
      <c r="B1" s="1" t="s">
        <v>6</v>
      </c>
      <c r="C1" s="1" t="s">
        <v>7</v>
      </c>
      <c r="D1" s="1"/>
      <c r="E1" s="1"/>
      <c r="F1" s="1"/>
      <c r="G1" s="1"/>
    </row>
    <row r="2" spans="1:7" x14ac:dyDescent="0.3">
      <c r="A2" s="11" t="s">
        <v>8</v>
      </c>
      <c r="F2" s="3"/>
      <c r="G2"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AB7E-52E8-497E-B82A-3528A97171D8}">
  <sheetPr codeName="Sheet3"/>
  <dimension ref="A1:I4"/>
  <sheetViews>
    <sheetView workbookViewId="0">
      <selection activeCell="E6" sqref="E6"/>
    </sheetView>
  </sheetViews>
  <sheetFormatPr baseColWidth="10" defaultColWidth="11.44140625" defaultRowHeight="14.4" x14ac:dyDescent="0.3"/>
  <cols>
    <col min="1" max="6" width="11.44140625" style="12"/>
    <col min="7" max="7" width="23.88671875" style="12" bestFit="1" customWidth="1"/>
    <col min="8" max="16384" width="11.44140625" style="12"/>
  </cols>
  <sheetData>
    <row r="1" spans="1:9" x14ac:dyDescent="0.3">
      <c r="A1" s="13" t="s">
        <v>28</v>
      </c>
      <c r="B1" s="13" t="s">
        <v>21</v>
      </c>
      <c r="C1" s="13" t="s">
        <v>24</v>
      </c>
      <c r="D1" s="13" t="s">
        <v>36</v>
      </c>
      <c r="E1" s="13"/>
      <c r="F1" s="13"/>
      <c r="G1" s="13" t="s">
        <v>92</v>
      </c>
    </row>
    <row r="2" spans="1:9" x14ac:dyDescent="0.3">
      <c r="A2" s="12" t="s">
        <v>29</v>
      </c>
      <c r="B2" s="12">
        <v>1</v>
      </c>
      <c r="C2" s="12" t="s">
        <v>25</v>
      </c>
      <c r="D2" s="12" t="str">
        <f>IF('100'!C$6=Paramètres!A$2,E2,F2)</f>
        <v>AMF</v>
      </c>
      <c r="E2" s="12" t="s">
        <v>37</v>
      </c>
      <c r="F2" s="12" t="s">
        <v>37</v>
      </c>
      <c r="G2" s="12" t="s">
        <v>37</v>
      </c>
    </row>
    <row r="3" spans="1:9" x14ac:dyDescent="0.3">
      <c r="A3" s="12" t="s">
        <v>30</v>
      </c>
      <c r="B3" s="12">
        <v>2</v>
      </c>
      <c r="C3" s="12" t="s">
        <v>26</v>
      </c>
      <c r="D3" s="12" t="str">
        <f>IF('100'!C$6=Paramètres!A$2,E3,F3)</f>
        <v>BSIF</v>
      </c>
      <c r="E3" s="12" t="s">
        <v>38</v>
      </c>
      <c r="F3" s="12" t="s">
        <v>97</v>
      </c>
      <c r="G3" s="12" t="str">
        <f>IF('100'!C$6=Paramètres!A$2,H3,I3)</f>
        <v>BSIF simplifié</v>
      </c>
      <c r="H3" s="12" t="s">
        <v>94</v>
      </c>
      <c r="I3" s="12" t="s">
        <v>95</v>
      </c>
    </row>
    <row r="4" spans="1:9" x14ac:dyDescent="0.3">
      <c r="B4" s="12">
        <v>3</v>
      </c>
      <c r="G4" s="12" t="str">
        <f>IF('100'!C$6=Paramètres!A$2,H4,I4)</f>
        <v>BSIF intégral</v>
      </c>
      <c r="H4" s="12" t="s">
        <v>96</v>
      </c>
      <c r="I4" s="12" t="s">
        <v>93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nn_x00e9_e xmlns="ffcfb522-66fa-4464-8fdc-6c1d0caf370d">2022</Ann_x00e9_e>
    <Sujet xmlns="ffcfb522-66fa-4464-8fdc-6c1d0caf370d">Affichage et représentation - Divulgation</Sujet>
    <Institution xmlns="ffcfb522-66fa-4464-8fdc-6c1d0caf370d">AMF</Institu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00058B560A7B46B75E501F9EF71125" ma:contentTypeVersion="3" ma:contentTypeDescription="Crée un document." ma:contentTypeScope="" ma:versionID="d73c3426247b1a61750e4f86e59a1a29">
  <xsd:schema xmlns:xsd="http://www.w3.org/2001/XMLSchema" xmlns:xs="http://www.w3.org/2001/XMLSchema" xmlns:p="http://schemas.microsoft.com/office/2006/metadata/properties" xmlns:ns2="ffcfb522-66fa-4464-8fdc-6c1d0caf370d" targetNamespace="http://schemas.microsoft.com/office/2006/metadata/properties" ma:root="true" ma:fieldsID="e76c9052f1a73f37fa813431a479e4da" ns2:_="">
    <xsd:import namespace="ffcfb522-66fa-4464-8fdc-6c1d0caf370d"/>
    <xsd:element name="properties">
      <xsd:complexType>
        <xsd:sequence>
          <xsd:element name="documentManagement">
            <xsd:complexType>
              <xsd:all>
                <xsd:element ref="ns2:Sujet"/>
                <xsd:element ref="ns2:Ann_x00e9_e"/>
                <xsd:element ref="ns2:Institu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fb522-66fa-4464-8fdc-6c1d0caf370d" elementFormDefault="qualified">
    <xsd:import namespace="http://schemas.microsoft.com/office/2006/documentManagement/types"/>
    <xsd:import namespace="http://schemas.microsoft.com/office/infopath/2007/PartnerControls"/>
    <xsd:element name="Sujet" ma:index="8" ma:displayName="Sujet" ma:default="Conciliation de la DDG" ma:description="Le sujet de conformité" ma:format="Dropdown" ma:internalName="Sujet">
      <xsd:simpleType>
        <xsd:union memberTypes="dms:Text">
          <xsd:simpleType>
            <xsd:restriction base="dms:Choice">
              <xsd:enumeration value="Affichage et représentation"/>
              <xsd:enumeration value="Affichage et représentation - Divulgation"/>
              <xsd:enumeration value="Conciliation de la DDG"/>
              <xsd:enumeration value="Assurabilité des produits"/>
              <xsd:enumeration value="Général"/>
            </xsd:restriction>
          </xsd:simpleType>
        </xsd:union>
      </xsd:simpleType>
    </xsd:element>
    <xsd:element name="Ann_x00e9_e" ma:index="9" ma:displayName="Année" ma:default="2020" ma:format="Dropdown" ma:internalName="Ann_x00e9_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restriction>
      </xsd:simpleType>
    </xsd:element>
    <xsd:element name="Institution" ma:index="10" ma:displayName="Institution" ma:default="Desjardins" ma:format="Dropdown" ma:internalName="Institution">
      <xsd:simpleType>
        <xsd:union memberTypes="dms:Text">
          <xsd:simpleType>
            <xsd:restriction base="dms:Choice">
              <xsd:enumeration value="AMF"/>
              <xsd:enumeration value="Desjardins"/>
              <xsd:enumeration value="Trust Banque Nationale"/>
              <xsd:enumeration value="La Capitale"/>
              <xsd:enumeration value="Caisse des Mutuellistes"/>
              <xsd:enumeration value="UV Assuranc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D8FD7-997A-4C95-9B91-56AFF5782686}">
  <ds:schemaRefs>
    <ds:schemaRef ds:uri="http://schemas.microsoft.com/sharepoint/v3/contenttype/forms"/>
  </ds:schemaRefs>
</ds:datastoreItem>
</file>

<file path=customXml/itemProps2.xml><?xml version="1.0" encoding="utf-8"?>
<ds:datastoreItem xmlns:ds="http://schemas.openxmlformats.org/officeDocument/2006/customXml" ds:itemID="{C1EDBA8D-A38B-462B-AB5A-80D88A00D525}">
  <ds:schemaRefs>
    <ds:schemaRef ds:uri="ffcfb522-66fa-4464-8fdc-6c1d0caf370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F901A3-C9B9-44A2-8E77-277ADC454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fb522-66fa-4464-8fdc-6c1d0caf3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100</vt:lpstr>
      <vt:lpstr>Validation</vt:lpstr>
      <vt:lpstr>Parametres</vt:lpstr>
      <vt:lpstr>Paramètres</vt:lpstr>
      <vt:lpstr>_100005</vt:lpstr>
      <vt:lpstr>_100010</vt:lpstr>
      <vt:lpstr>_100015</vt:lpstr>
      <vt:lpstr>_100020</vt:lpstr>
      <vt:lpstr>_100025</vt:lpstr>
      <vt:lpstr>_100030</vt:lpstr>
      <vt:lpstr>_100035</vt:lpstr>
      <vt:lpstr>_DateDuJour</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 de conformité aux règles d'affichage</dc:title>
  <dc:subject/>
  <dc:creator>Autorité des Marchés Financiers</dc:creator>
  <cp:keywords>attestation, règles d'affichage</cp:keywords>
  <dc:description/>
  <cp:lastModifiedBy>Robidas Marie-Pier</cp:lastModifiedBy>
  <cp:lastPrinted>2024-02-14T15:10:01Z</cp:lastPrinted>
  <dcterms:created xsi:type="dcterms:W3CDTF">2011-11-21T14:29:36Z</dcterms:created>
  <dcterms:modified xsi:type="dcterms:W3CDTF">2024-02-20T20:01:17Z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DIV_LIQUID</vt:lpwstr>
  </property>
  <property fmtid="{D5CDD505-2E9C-101B-9397-08002B2CF9AE}" pid="3" name="Version du formulaire">
    <vt:lpwstr>1.01</vt:lpwstr>
  </property>
  <property fmtid="{D5CDD505-2E9C-101B-9397-08002B2CF9AE}" pid="4" name="ContentTypeId">
    <vt:lpwstr>0x010100CE00058B560A7B46B75E501F9EF71125</vt:lpwstr>
  </property>
  <property fmtid="{D5CDD505-2E9C-101B-9397-08002B2CF9AE}" pid="5" name="MSIP_Label_a1904e13-af40-4143-81c8-9390a3210047_Enabled">
    <vt:lpwstr>True</vt:lpwstr>
  </property>
  <property fmtid="{D5CDD505-2E9C-101B-9397-08002B2CF9AE}" pid="6" name="MSIP_Label_a1904e13-af40-4143-81c8-9390a3210047_SiteId">
    <vt:lpwstr>d6c8d074-3c6c-4534-b230-a8ed21f67ab3</vt:lpwstr>
  </property>
  <property fmtid="{D5CDD505-2E9C-101B-9397-08002B2CF9AE}" pid="7" name="MSIP_Label_a1904e13-af40-4143-81c8-9390a3210047_Owner">
    <vt:lpwstr>Jean-Francois.Lalonde@lautorite.qc.ca</vt:lpwstr>
  </property>
  <property fmtid="{D5CDD505-2E9C-101B-9397-08002B2CF9AE}" pid="8" name="MSIP_Label_a1904e13-af40-4143-81c8-9390a3210047_SetDate">
    <vt:lpwstr>2021-02-22T20:47:33.8743408Z</vt:lpwstr>
  </property>
  <property fmtid="{D5CDD505-2E9C-101B-9397-08002B2CF9AE}" pid="9" name="MSIP_Label_a1904e13-af40-4143-81c8-9390a3210047_Name">
    <vt:lpwstr>AMF - Interne</vt:lpwstr>
  </property>
  <property fmtid="{D5CDD505-2E9C-101B-9397-08002B2CF9AE}" pid="10" name="MSIP_Label_a1904e13-af40-4143-81c8-9390a3210047_Application">
    <vt:lpwstr>Microsoft Azure Information Protection</vt:lpwstr>
  </property>
  <property fmtid="{D5CDD505-2E9C-101B-9397-08002B2CF9AE}" pid="11" name="MSIP_Label_a1904e13-af40-4143-81c8-9390a3210047_ActionId">
    <vt:lpwstr>634c7084-3daf-461b-bb76-d9ce682c0a5b</vt:lpwstr>
  </property>
  <property fmtid="{D5CDD505-2E9C-101B-9397-08002B2CF9AE}" pid="12" name="MSIP_Label_a1904e13-af40-4143-81c8-9390a3210047_Extended_MSFT_Method">
    <vt:lpwstr>Automatic</vt:lpwstr>
  </property>
  <property fmtid="{D5CDD505-2E9C-101B-9397-08002B2CF9AE}" pid="13" name="Sensitivity">
    <vt:lpwstr>AMF - Interne</vt:lpwstr>
  </property>
</Properties>
</file>